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mail\Dropbox\ALPHA\KPM\Verkaufshilfen\Verkaufshilfen S 12021\Excelrechner\"/>
    </mc:Choice>
  </mc:AlternateContent>
  <xr:revisionPtr revIDLastSave="0" documentId="13_ncr:1_{E2A2F9FA-6F45-4AB9-96E6-FCF0954CE9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3" i="1" l="1"/>
  <c r="A802" i="1"/>
  <c r="F401" i="1"/>
  <c r="F32" i="1"/>
  <c r="A25" i="1"/>
  <c r="A22" i="1"/>
  <c r="A21" i="1"/>
  <c r="B12" i="1"/>
  <c r="B9" i="1"/>
  <c r="E15" i="1" s="1"/>
  <c r="C7" i="1"/>
  <c r="C6" i="1"/>
  <c r="C5" i="1"/>
  <c r="C4" i="1"/>
  <c r="B19" i="1"/>
  <c r="A24" i="1" s="1"/>
  <c r="E18" i="1" l="1"/>
  <c r="A23" i="1"/>
  <c r="B10" i="1"/>
  <c r="E33" i="1" l="1"/>
  <c r="D33" i="1" s="1"/>
  <c r="E402" i="1"/>
  <c r="B11" i="1"/>
  <c r="B403" i="1" s="1"/>
  <c r="B405" i="1" s="1"/>
  <c r="G33" i="1" l="1"/>
  <c r="E34" i="1"/>
  <c r="D34" i="1" s="1"/>
  <c r="L33" i="1"/>
  <c r="K33" i="1" s="1"/>
  <c r="H33" i="1"/>
  <c r="L402" i="1"/>
  <c r="J402" i="1" s="1"/>
  <c r="D402" i="1"/>
  <c r="E403" i="1"/>
  <c r="H402" i="1"/>
  <c r="G402" i="1"/>
  <c r="J33" i="1" l="1"/>
  <c r="I33" i="1" s="1"/>
  <c r="F33" i="1" s="1"/>
  <c r="H34" i="1" s="1"/>
  <c r="K402" i="1"/>
  <c r="E35" i="1"/>
  <c r="D35" i="1" s="1"/>
  <c r="L34" i="1"/>
  <c r="L403" i="1"/>
  <c r="D403" i="1"/>
  <c r="E404" i="1"/>
  <c r="M402" i="1"/>
  <c r="I402" i="1"/>
  <c r="F402" i="1" s="1"/>
  <c r="E36" i="1" l="1"/>
  <c r="E37" i="1" s="1"/>
  <c r="M33" i="1"/>
  <c r="B21" i="1"/>
  <c r="L35" i="1"/>
  <c r="G403" i="1"/>
  <c r="H403" i="1"/>
  <c r="J403" i="1"/>
  <c r="K403" i="1"/>
  <c r="E405" i="1"/>
  <c r="D404" i="1"/>
  <c r="L404" i="1"/>
  <c r="G34" i="1"/>
  <c r="K34" i="1"/>
  <c r="J34" i="1"/>
  <c r="D36" i="1" l="1"/>
  <c r="L36" i="1"/>
  <c r="I403" i="1"/>
  <c r="F403" i="1" s="1"/>
  <c r="K404" i="1" s="1"/>
  <c r="L405" i="1"/>
  <c r="D405" i="1"/>
  <c r="E406" i="1"/>
  <c r="M403" i="1"/>
  <c r="M34" i="1"/>
  <c r="E38" i="1"/>
  <c r="D37" i="1"/>
  <c r="L37" i="1"/>
  <c r="I34" i="1"/>
  <c r="F34" i="1" s="1"/>
  <c r="G35" i="1" s="1"/>
  <c r="L406" i="1" l="1"/>
  <c r="E407" i="1"/>
  <c r="D406" i="1"/>
  <c r="J404" i="1"/>
  <c r="G404" i="1"/>
  <c r="H404" i="1"/>
  <c r="H35" i="1"/>
  <c r="E39" i="1"/>
  <c r="D38" i="1"/>
  <c r="L38" i="1"/>
  <c r="J35" i="1"/>
  <c r="I35" i="1" s="1"/>
  <c r="F35" i="1" s="1"/>
  <c r="H36" i="1" s="1"/>
  <c r="K35" i="1"/>
  <c r="B23" i="1" s="1"/>
  <c r="E408" i="1" l="1"/>
  <c r="L407" i="1"/>
  <c r="D407" i="1"/>
  <c r="I404" i="1"/>
  <c r="F404" i="1" s="1"/>
  <c r="M404" i="1"/>
  <c r="G36" i="1"/>
  <c r="M35" i="1"/>
  <c r="E40" i="1"/>
  <c r="D39" i="1"/>
  <c r="L39" i="1"/>
  <c r="J36" i="1"/>
  <c r="K36" i="1"/>
  <c r="J405" i="1" l="1"/>
  <c r="K405" i="1"/>
  <c r="G405" i="1"/>
  <c r="H405" i="1"/>
  <c r="D408" i="1"/>
  <c r="E409" i="1"/>
  <c r="L408" i="1"/>
  <c r="M36" i="1"/>
  <c r="E41" i="1"/>
  <c r="D40" i="1"/>
  <c r="I36" i="1"/>
  <c r="F36" i="1" s="1"/>
  <c r="J37" i="1" s="1"/>
  <c r="L40" i="1"/>
  <c r="D409" i="1" l="1"/>
  <c r="E410" i="1"/>
  <c r="L409" i="1"/>
  <c r="M405" i="1"/>
  <c r="I405" i="1"/>
  <c r="F405" i="1" s="1"/>
  <c r="H37" i="1"/>
  <c r="G37" i="1"/>
  <c r="I37" i="1" s="1"/>
  <c r="F37" i="1" s="1"/>
  <c r="K37" i="1"/>
  <c r="M37" i="1" s="1"/>
  <c r="E42" i="1"/>
  <c r="D41" i="1"/>
  <c r="L41" i="1"/>
  <c r="L410" i="1" l="1"/>
  <c r="D410" i="1"/>
  <c r="E411" i="1"/>
  <c r="J406" i="1"/>
  <c r="K406" i="1"/>
  <c r="G406" i="1"/>
  <c r="H406" i="1"/>
  <c r="E43" i="1"/>
  <c r="D42" i="1"/>
  <c r="J38" i="1"/>
  <c r="K38" i="1"/>
  <c r="H38" i="1"/>
  <c r="G38" i="1"/>
  <c r="L42" i="1"/>
  <c r="M406" i="1" l="1"/>
  <c r="I406" i="1"/>
  <c r="F406" i="1" s="1"/>
  <c r="E412" i="1"/>
  <c r="L411" i="1"/>
  <c r="D411" i="1"/>
  <c r="M38" i="1"/>
  <c r="E44" i="1"/>
  <c r="D43" i="1"/>
  <c r="L43" i="1"/>
  <c r="I38" i="1"/>
  <c r="F38" i="1" s="1"/>
  <c r="L412" i="1" l="1"/>
  <c r="E413" i="1"/>
  <c r="D412" i="1"/>
  <c r="J407" i="1"/>
  <c r="K407" i="1"/>
  <c r="G407" i="1"/>
  <c r="H407" i="1"/>
  <c r="E45" i="1"/>
  <c r="D44" i="1"/>
  <c r="K39" i="1"/>
  <c r="H39" i="1"/>
  <c r="J39" i="1"/>
  <c r="G39" i="1"/>
  <c r="L44" i="1"/>
  <c r="I407" i="1" l="1"/>
  <c r="F407" i="1" s="1"/>
  <c r="M407" i="1"/>
  <c r="E414" i="1"/>
  <c r="L413" i="1"/>
  <c r="D413" i="1"/>
  <c r="M39" i="1"/>
  <c r="E46" i="1"/>
  <c r="D45" i="1"/>
  <c r="L45" i="1"/>
  <c r="I39" i="1"/>
  <c r="F39" i="1" s="1"/>
  <c r="G408" i="1" l="1"/>
  <c r="H408" i="1"/>
  <c r="K408" i="1"/>
  <c r="J408" i="1"/>
  <c r="D414" i="1"/>
  <c r="E415" i="1"/>
  <c r="L414" i="1"/>
  <c r="E47" i="1"/>
  <c r="D46" i="1"/>
  <c r="L46" i="1"/>
  <c r="K40" i="1"/>
  <c r="G40" i="1"/>
  <c r="J40" i="1"/>
  <c r="H40" i="1"/>
  <c r="I408" i="1" l="1"/>
  <c r="F408" i="1" s="1"/>
  <c r="J409" i="1" s="1"/>
  <c r="M408" i="1"/>
  <c r="D415" i="1"/>
  <c r="E416" i="1"/>
  <c r="L415" i="1"/>
  <c r="I40" i="1"/>
  <c r="F40" i="1" s="1"/>
  <c r="K41" i="1" s="1"/>
  <c r="M40" i="1"/>
  <c r="E48" i="1"/>
  <c r="D47" i="1"/>
  <c r="L47" i="1"/>
  <c r="H41" i="1" l="1"/>
  <c r="H409" i="1"/>
  <c r="K409" i="1"/>
  <c r="G409" i="1"/>
  <c r="I409" i="1" s="1"/>
  <c r="F409" i="1" s="1"/>
  <c r="K410" i="1" s="1"/>
  <c r="D416" i="1"/>
  <c r="E417" i="1"/>
  <c r="L416" i="1"/>
  <c r="G41" i="1"/>
  <c r="J41" i="1"/>
  <c r="E49" i="1"/>
  <c r="D48" i="1"/>
  <c r="L48" i="1"/>
  <c r="J410" i="1" l="1"/>
  <c r="H410" i="1"/>
  <c r="G410" i="1"/>
  <c r="M409" i="1"/>
  <c r="E418" i="1"/>
  <c r="L417" i="1"/>
  <c r="D417" i="1"/>
  <c r="I41" i="1"/>
  <c r="F41" i="1" s="1"/>
  <c r="G42" i="1" s="1"/>
  <c r="M41" i="1"/>
  <c r="E50" i="1"/>
  <c r="D49" i="1"/>
  <c r="L49" i="1"/>
  <c r="M410" i="1" l="1"/>
  <c r="I410" i="1"/>
  <c r="F410" i="1" s="1"/>
  <c r="G411" i="1" s="1"/>
  <c r="H42" i="1"/>
  <c r="K42" i="1"/>
  <c r="J42" i="1"/>
  <c r="I42" i="1" s="1"/>
  <c r="F42" i="1" s="1"/>
  <c r="K43" i="1" s="1"/>
  <c r="L418" i="1"/>
  <c r="D418" i="1"/>
  <c r="E419" i="1"/>
  <c r="E51" i="1"/>
  <c r="D50" i="1"/>
  <c r="L50" i="1"/>
  <c r="K411" i="1" l="1"/>
  <c r="J411" i="1"/>
  <c r="I411" i="1" s="1"/>
  <c r="F411" i="1" s="1"/>
  <c r="H411" i="1"/>
  <c r="M411" i="1" s="1"/>
  <c r="M42" i="1"/>
  <c r="H43" i="1"/>
  <c r="E420" i="1"/>
  <c r="L419" i="1"/>
  <c r="D419" i="1"/>
  <c r="J43" i="1"/>
  <c r="G43" i="1"/>
  <c r="E52" i="1"/>
  <c r="D51" i="1"/>
  <c r="L51" i="1"/>
  <c r="I43" i="1" l="1"/>
  <c r="F43" i="1" s="1"/>
  <c r="G44" i="1" s="1"/>
  <c r="M43" i="1"/>
  <c r="E421" i="1"/>
  <c r="L420" i="1"/>
  <c r="D420" i="1"/>
  <c r="J412" i="1"/>
  <c r="K412" i="1"/>
  <c r="G412" i="1"/>
  <c r="H412" i="1"/>
  <c r="E53" i="1"/>
  <c r="L52" i="1"/>
  <c r="H44" i="1" l="1"/>
  <c r="K44" i="1"/>
  <c r="J44" i="1"/>
  <c r="M412" i="1"/>
  <c r="L421" i="1"/>
  <c r="E422" i="1"/>
  <c r="I412" i="1"/>
  <c r="F412" i="1" s="1"/>
  <c r="J413" i="1" s="1"/>
  <c r="E54" i="1"/>
  <c r="D53" i="1"/>
  <c r="L53" i="1"/>
  <c r="M44" i="1" l="1"/>
  <c r="K413" i="1"/>
  <c r="I44" i="1"/>
  <c r="F44" i="1" s="1"/>
  <c r="L422" i="1"/>
  <c r="D422" i="1"/>
  <c r="E423" i="1"/>
  <c r="G413" i="1"/>
  <c r="H413" i="1"/>
  <c r="E55" i="1"/>
  <c r="D54" i="1"/>
  <c r="L54" i="1"/>
  <c r="K45" i="1" l="1"/>
  <c r="J45" i="1"/>
  <c r="H45" i="1"/>
  <c r="G45" i="1"/>
  <c r="D423" i="1"/>
  <c r="E424" i="1"/>
  <c r="L423" i="1"/>
  <c r="I413" i="1"/>
  <c r="F413" i="1" s="1"/>
  <c r="J414" i="1" s="1"/>
  <c r="M413" i="1"/>
  <c r="E56" i="1"/>
  <c r="D55" i="1"/>
  <c r="L55" i="1"/>
  <c r="K414" i="1" l="1"/>
  <c r="M45" i="1"/>
  <c r="I45" i="1"/>
  <c r="F45" i="1" s="1"/>
  <c r="H414" i="1"/>
  <c r="G414" i="1"/>
  <c r="I414" i="1" s="1"/>
  <c r="F414" i="1" s="1"/>
  <c r="J415" i="1" s="1"/>
  <c r="D424" i="1"/>
  <c r="E425" i="1"/>
  <c r="L424" i="1"/>
  <c r="E57" i="1"/>
  <c r="D56" i="1"/>
  <c r="L56" i="1"/>
  <c r="K46" i="1" l="1"/>
  <c r="J46" i="1"/>
  <c r="G46" i="1"/>
  <c r="H46" i="1"/>
  <c r="K415" i="1"/>
  <c r="M414" i="1"/>
  <c r="H415" i="1"/>
  <c r="G415" i="1"/>
  <c r="I415" i="1" s="1"/>
  <c r="F415" i="1" s="1"/>
  <c r="J416" i="1" s="1"/>
  <c r="D425" i="1"/>
  <c r="E426" i="1"/>
  <c r="L425" i="1"/>
  <c r="E58" i="1"/>
  <c r="D57" i="1"/>
  <c r="L57" i="1"/>
  <c r="I46" i="1" l="1"/>
  <c r="F46" i="1" s="1"/>
  <c r="H47" i="1" s="1"/>
  <c r="M46" i="1"/>
  <c r="G416" i="1"/>
  <c r="I416" i="1" s="1"/>
  <c r="F416" i="1" s="1"/>
  <c r="J417" i="1" s="1"/>
  <c r="M415" i="1"/>
  <c r="K416" i="1"/>
  <c r="H416" i="1"/>
  <c r="L426" i="1"/>
  <c r="D426" i="1"/>
  <c r="E427" i="1"/>
  <c r="E59" i="1"/>
  <c r="D58" i="1"/>
  <c r="L58" i="1"/>
  <c r="J47" i="1" l="1"/>
  <c r="K47" i="1"/>
  <c r="G47" i="1"/>
  <c r="K417" i="1"/>
  <c r="M416" i="1"/>
  <c r="H417" i="1"/>
  <c r="G417" i="1"/>
  <c r="I417" i="1" s="1"/>
  <c r="F417" i="1" s="1"/>
  <c r="J418" i="1" s="1"/>
  <c r="D427" i="1"/>
  <c r="E428" i="1"/>
  <c r="L427" i="1"/>
  <c r="E60" i="1"/>
  <c r="D59" i="1"/>
  <c r="L59" i="1"/>
  <c r="M47" i="1" l="1"/>
  <c r="I47" i="1"/>
  <c r="F47" i="1" s="1"/>
  <c r="G48" i="1" s="1"/>
  <c r="K418" i="1"/>
  <c r="M417" i="1"/>
  <c r="H418" i="1"/>
  <c r="G418" i="1"/>
  <c r="I418" i="1" s="1"/>
  <c r="F418" i="1" s="1"/>
  <c r="E429" i="1"/>
  <c r="D428" i="1"/>
  <c r="L428" i="1"/>
  <c r="E61" i="1"/>
  <c r="D60" i="1"/>
  <c r="L60" i="1"/>
  <c r="K419" i="1" l="1"/>
  <c r="J48" i="1"/>
  <c r="I48" i="1" s="1"/>
  <c r="F48" i="1" s="1"/>
  <c r="J49" i="1" s="1"/>
  <c r="K48" i="1"/>
  <c r="H48" i="1"/>
  <c r="M418" i="1"/>
  <c r="J419" i="1"/>
  <c r="H419" i="1"/>
  <c r="G419" i="1"/>
  <c r="L429" i="1"/>
  <c r="D429" i="1"/>
  <c r="E430" i="1"/>
  <c r="E62" i="1"/>
  <c r="D61" i="1"/>
  <c r="L61" i="1"/>
  <c r="M48" i="1" l="1"/>
  <c r="G49" i="1"/>
  <c r="I49" i="1" s="1"/>
  <c r="F49" i="1" s="1"/>
  <c r="K49" i="1"/>
  <c r="M49" i="1" s="1"/>
  <c r="H49" i="1"/>
  <c r="I419" i="1"/>
  <c r="F419" i="1" s="1"/>
  <c r="J420" i="1" s="1"/>
  <c r="M419" i="1"/>
  <c r="D430" i="1"/>
  <c r="L430" i="1"/>
  <c r="E431" i="1"/>
  <c r="E63" i="1"/>
  <c r="D62" i="1"/>
  <c r="L62" i="1"/>
  <c r="K420" i="1" l="1"/>
  <c r="H420" i="1"/>
  <c r="G50" i="1"/>
  <c r="K50" i="1"/>
  <c r="J50" i="1"/>
  <c r="H50" i="1"/>
  <c r="G420" i="1"/>
  <c r="I420" i="1" s="1"/>
  <c r="F420" i="1" s="1"/>
  <c r="J421" i="1" s="1"/>
  <c r="E432" i="1"/>
  <c r="L431" i="1"/>
  <c r="D431" i="1"/>
  <c r="E64" i="1"/>
  <c r="D63" i="1"/>
  <c r="L63" i="1"/>
  <c r="I50" i="1" l="1"/>
  <c r="F50" i="1" s="1"/>
  <c r="M50" i="1"/>
  <c r="H421" i="1"/>
  <c r="G421" i="1"/>
  <c r="I421" i="1" s="1"/>
  <c r="F421" i="1" s="1"/>
  <c r="J422" i="1" s="1"/>
  <c r="M420" i="1"/>
  <c r="K421" i="1"/>
  <c r="E433" i="1"/>
  <c r="L432" i="1"/>
  <c r="D432" i="1"/>
  <c r="E65" i="1"/>
  <c r="D64" i="1"/>
  <c r="L64" i="1"/>
  <c r="H422" i="1" l="1"/>
  <c r="G422" i="1"/>
  <c r="K51" i="1"/>
  <c r="G51" i="1"/>
  <c r="J51" i="1"/>
  <c r="H51" i="1"/>
  <c r="K422" i="1"/>
  <c r="M421" i="1"/>
  <c r="D421" i="1" s="1"/>
  <c r="D433" i="1"/>
  <c r="L433" i="1"/>
  <c r="E434" i="1"/>
  <c r="E66" i="1"/>
  <c r="D65" i="1"/>
  <c r="L65" i="1"/>
  <c r="I422" i="1" l="1"/>
  <c r="F422" i="1" s="1"/>
  <c r="I51" i="1"/>
  <c r="F51" i="1" s="1"/>
  <c r="M51" i="1"/>
  <c r="M422" i="1"/>
  <c r="D434" i="1"/>
  <c r="E435" i="1"/>
  <c r="L434" i="1"/>
  <c r="E67" i="1"/>
  <c r="D66" i="1"/>
  <c r="L66" i="1"/>
  <c r="H52" i="1" l="1"/>
  <c r="K52" i="1"/>
  <c r="J52" i="1"/>
  <c r="G52" i="1"/>
  <c r="J423" i="1"/>
  <c r="H423" i="1"/>
  <c r="G423" i="1"/>
  <c r="K423" i="1"/>
  <c r="E436" i="1"/>
  <c r="D435" i="1"/>
  <c r="L435" i="1"/>
  <c r="E68" i="1"/>
  <c r="D67" i="1"/>
  <c r="L67" i="1"/>
  <c r="M423" i="1" l="1"/>
  <c r="M52" i="1"/>
  <c r="D52" i="1" s="1"/>
  <c r="I423" i="1"/>
  <c r="F423" i="1" s="1"/>
  <c r="I52" i="1"/>
  <c r="F52" i="1" s="1"/>
  <c r="E437" i="1"/>
  <c r="D436" i="1"/>
  <c r="L436" i="1"/>
  <c r="D68" i="1"/>
  <c r="E69" i="1"/>
  <c r="L68" i="1"/>
  <c r="J424" i="1" l="1"/>
  <c r="H424" i="1"/>
  <c r="G424" i="1"/>
  <c r="K424" i="1"/>
  <c r="H53" i="1"/>
  <c r="K53" i="1"/>
  <c r="J53" i="1"/>
  <c r="G53" i="1"/>
  <c r="E438" i="1"/>
  <c r="D437" i="1"/>
  <c r="L437" i="1"/>
  <c r="D69" i="1"/>
  <c r="E70" i="1"/>
  <c r="L69" i="1"/>
  <c r="M53" i="1" l="1"/>
  <c r="M424" i="1"/>
  <c r="I424" i="1"/>
  <c r="F424" i="1" s="1"/>
  <c r="I53" i="1"/>
  <c r="F53" i="1" s="1"/>
  <c r="L438" i="1"/>
  <c r="D438" i="1"/>
  <c r="E439" i="1"/>
  <c r="D70" i="1"/>
  <c r="E71" i="1"/>
  <c r="L70" i="1"/>
  <c r="K54" i="1" l="1"/>
  <c r="J54" i="1"/>
  <c r="G54" i="1"/>
  <c r="H54" i="1"/>
  <c r="J425" i="1"/>
  <c r="H425" i="1"/>
  <c r="G425" i="1"/>
  <c r="K425" i="1"/>
  <c r="L439" i="1"/>
  <c r="E440" i="1"/>
  <c r="D439" i="1"/>
  <c r="D71" i="1"/>
  <c r="E72" i="1"/>
  <c r="L71" i="1"/>
  <c r="I425" i="1" l="1"/>
  <c r="F425" i="1" s="1"/>
  <c r="M425" i="1"/>
  <c r="I54" i="1"/>
  <c r="F54" i="1" s="1"/>
  <c r="M54" i="1"/>
  <c r="L440" i="1"/>
  <c r="D440" i="1"/>
  <c r="E441" i="1"/>
  <c r="E73" i="1"/>
  <c r="L72" i="1"/>
  <c r="G426" i="1" l="1"/>
  <c r="H426" i="1"/>
  <c r="K426" i="1"/>
  <c r="J426" i="1"/>
  <c r="K55" i="1"/>
  <c r="J55" i="1"/>
  <c r="H55" i="1"/>
  <c r="G55" i="1"/>
  <c r="L441" i="1"/>
  <c r="E442" i="1"/>
  <c r="D73" i="1"/>
  <c r="E74" i="1"/>
  <c r="L73" i="1"/>
  <c r="M55" i="1" l="1"/>
  <c r="M426" i="1"/>
  <c r="I55" i="1"/>
  <c r="F55" i="1" s="1"/>
  <c r="I426" i="1"/>
  <c r="F426" i="1" s="1"/>
  <c r="E443" i="1"/>
  <c r="L442" i="1"/>
  <c r="D442" i="1"/>
  <c r="D74" i="1"/>
  <c r="E75" i="1"/>
  <c r="L74" i="1"/>
  <c r="J427" i="1" l="1"/>
  <c r="H427" i="1"/>
  <c r="G427" i="1"/>
  <c r="K427" i="1"/>
  <c r="K56" i="1"/>
  <c r="J56" i="1"/>
  <c r="G56" i="1"/>
  <c r="H56" i="1"/>
  <c r="D443" i="1"/>
  <c r="E444" i="1"/>
  <c r="L443" i="1"/>
  <c r="D75" i="1"/>
  <c r="E76" i="1"/>
  <c r="L75" i="1"/>
  <c r="M427" i="1" l="1"/>
  <c r="I56" i="1"/>
  <c r="F56" i="1" s="1"/>
  <c r="M56" i="1"/>
  <c r="I427" i="1"/>
  <c r="F427" i="1" s="1"/>
  <c r="D444" i="1"/>
  <c r="E445" i="1"/>
  <c r="L444" i="1"/>
  <c r="D76" i="1"/>
  <c r="E77" i="1"/>
  <c r="L76" i="1"/>
  <c r="J428" i="1" l="1"/>
  <c r="H428" i="1"/>
  <c r="G428" i="1"/>
  <c r="K428" i="1"/>
  <c r="H57" i="1"/>
  <c r="K57" i="1"/>
  <c r="J57" i="1"/>
  <c r="G57" i="1"/>
  <c r="L445" i="1"/>
  <c r="E446" i="1"/>
  <c r="D445" i="1"/>
  <c r="D77" i="1"/>
  <c r="E78" i="1"/>
  <c r="L77" i="1"/>
  <c r="M57" i="1" l="1"/>
  <c r="M428" i="1"/>
  <c r="I428" i="1"/>
  <c r="F428" i="1" s="1"/>
  <c r="I57" i="1"/>
  <c r="F57" i="1" s="1"/>
  <c r="E447" i="1"/>
  <c r="L446" i="1"/>
  <c r="D446" i="1"/>
  <c r="D78" i="1"/>
  <c r="E79" i="1"/>
  <c r="L78" i="1"/>
  <c r="K429" i="1" l="1"/>
  <c r="J429" i="1"/>
  <c r="G429" i="1"/>
  <c r="H429" i="1"/>
  <c r="K58" i="1"/>
  <c r="G58" i="1"/>
  <c r="H58" i="1"/>
  <c r="J58" i="1"/>
  <c r="D447" i="1"/>
  <c r="L447" i="1"/>
  <c r="E448" i="1"/>
  <c r="D79" i="1"/>
  <c r="E80" i="1"/>
  <c r="L79" i="1"/>
  <c r="M429" i="1" l="1"/>
  <c r="I429" i="1"/>
  <c r="F429" i="1" s="1"/>
  <c r="I58" i="1"/>
  <c r="F58" i="1" s="1"/>
  <c r="M58" i="1"/>
  <c r="E449" i="1"/>
  <c r="L448" i="1"/>
  <c r="D448" i="1"/>
  <c r="D80" i="1"/>
  <c r="E81" i="1"/>
  <c r="L80" i="1"/>
  <c r="G59" i="1" l="1"/>
  <c r="K59" i="1"/>
  <c r="H59" i="1"/>
  <c r="J59" i="1"/>
  <c r="J430" i="1"/>
  <c r="K430" i="1"/>
  <c r="H430" i="1"/>
  <c r="G430" i="1"/>
  <c r="D449" i="1"/>
  <c r="L449" i="1"/>
  <c r="E450" i="1"/>
  <c r="D81" i="1"/>
  <c r="E82" i="1"/>
  <c r="L81" i="1"/>
  <c r="I430" i="1" l="1"/>
  <c r="F430" i="1" s="1"/>
  <c r="H431" i="1" s="1"/>
  <c r="M430" i="1"/>
  <c r="I59" i="1"/>
  <c r="F59" i="1" s="1"/>
  <c r="M59" i="1"/>
  <c r="L450" i="1"/>
  <c r="E451" i="1"/>
  <c r="D450" i="1"/>
  <c r="D82" i="1"/>
  <c r="E83" i="1"/>
  <c r="L82" i="1"/>
  <c r="K431" i="1" l="1"/>
  <c r="G431" i="1"/>
  <c r="M431" i="1" s="1"/>
  <c r="J431" i="1"/>
  <c r="H60" i="1"/>
  <c r="K60" i="1"/>
  <c r="J60" i="1"/>
  <c r="G60" i="1"/>
  <c r="L451" i="1"/>
  <c r="E452" i="1"/>
  <c r="D451" i="1"/>
  <c r="D83" i="1"/>
  <c r="E84" i="1"/>
  <c r="L83" i="1"/>
  <c r="I431" i="1" l="1"/>
  <c r="F431" i="1" s="1"/>
  <c r="J432" i="1" s="1"/>
  <c r="M60" i="1"/>
  <c r="I60" i="1"/>
  <c r="F60" i="1" s="1"/>
  <c r="L452" i="1"/>
  <c r="E453" i="1"/>
  <c r="D452" i="1"/>
  <c r="D84" i="1"/>
  <c r="E85" i="1"/>
  <c r="L84" i="1"/>
  <c r="K432" i="1" l="1"/>
  <c r="H432" i="1"/>
  <c r="G432" i="1"/>
  <c r="G61" i="1"/>
  <c r="K61" i="1"/>
  <c r="J61" i="1"/>
  <c r="H61" i="1"/>
  <c r="D453" i="1"/>
  <c r="L453" i="1"/>
  <c r="E454" i="1"/>
  <c r="D85" i="1"/>
  <c r="E86" i="1"/>
  <c r="L85" i="1"/>
  <c r="M432" i="1" l="1"/>
  <c r="I432" i="1"/>
  <c r="F432" i="1" s="1"/>
  <c r="K433" i="1" s="1"/>
  <c r="I61" i="1"/>
  <c r="F61" i="1" s="1"/>
  <c r="M61" i="1"/>
  <c r="D454" i="1"/>
  <c r="E455" i="1"/>
  <c r="L454" i="1"/>
  <c r="D86" i="1"/>
  <c r="E87" i="1"/>
  <c r="L86" i="1"/>
  <c r="H433" i="1" l="1"/>
  <c r="J433" i="1"/>
  <c r="G433" i="1"/>
  <c r="G62" i="1"/>
  <c r="K62" i="1"/>
  <c r="J62" i="1"/>
  <c r="H62" i="1"/>
  <c r="D455" i="1"/>
  <c r="E456" i="1"/>
  <c r="L455" i="1"/>
  <c r="D87" i="1"/>
  <c r="E88" i="1"/>
  <c r="L87" i="1"/>
  <c r="M433" i="1" l="1"/>
  <c r="I433" i="1"/>
  <c r="F433" i="1" s="1"/>
  <c r="K434" i="1" s="1"/>
  <c r="I62" i="1"/>
  <c r="F62" i="1" s="1"/>
  <c r="M62" i="1"/>
  <c r="L456" i="1"/>
  <c r="D456" i="1"/>
  <c r="E457" i="1"/>
  <c r="D88" i="1"/>
  <c r="E89" i="1"/>
  <c r="L88" i="1"/>
  <c r="G434" i="1" l="1"/>
  <c r="H434" i="1"/>
  <c r="J434" i="1"/>
  <c r="H63" i="1"/>
  <c r="K63" i="1"/>
  <c r="J63" i="1"/>
  <c r="G63" i="1"/>
  <c r="D457" i="1"/>
  <c r="L457" i="1"/>
  <c r="E458" i="1"/>
  <c r="D89" i="1"/>
  <c r="E90" i="1"/>
  <c r="L89" i="1"/>
  <c r="I434" i="1" l="1"/>
  <c r="F434" i="1" s="1"/>
  <c r="G435" i="1" s="1"/>
  <c r="M434" i="1"/>
  <c r="M63" i="1"/>
  <c r="I63" i="1"/>
  <c r="F63" i="1" s="1"/>
  <c r="L458" i="1"/>
  <c r="E459" i="1"/>
  <c r="D458" i="1"/>
  <c r="D90" i="1"/>
  <c r="E91" i="1"/>
  <c r="L90" i="1"/>
  <c r="K435" i="1" l="1"/>
  <c r="H435" i="1"/>
  <c r="M435" i="1" s="1"/>
  <c r="J435" i="1"/>
  <c r="I435" i="1" s="1"/>
  <c r="F435" i="1" s="1"/>
  <c r="K436" i="1" s="1"/>
  <c r="K64" i="1"/>
  <c r="J64" i="1"/>
  <c r="H64" i="1"/>
  <c r="G64" i="1"/>
  <c r="L459" i="1"/>
  <c r="E460" i="1"/>
  <c r="D459" i="1"/>
  <c r="D91" i="1"/>
  <c r="E92" i="1"/>
  <c r="L91" i="1"/>
  <c r="G436" i="1" l="1"/>
  <c r="J436" i="1"/>
  <c r="H436" i="1"/>
  <c r="M64" i="1"/>
  <c r="I64" i="1"/>
  <c r="F64" i="1" s="1"/>
  <c r="L460" i="1"/>
  <c r="E461" i="1"/>
  <c r="D460" i="1"/>
  <c r="D92" i="1"/>
  <c r="E93" i="1"/>
  <c r="L92" i="1"/>
  <c r="M436" i="1" l="1"/>
  <c r="I436" i="1"/>
  <c r="F436" i="1" s="1"/>
  <c r="G437" i="1" s="1"/>
  <c r="K65" i="1"/>
  <c r="J65" i="1"/>
  <c r="G65" i="1"/>
  <c r="H65" i="1"/>
  <c r="L461" i="1"/>
  <c r="D461" i="1"/>
  <c r="E462" i="1"/>
  <c r="D93" i="1"/>
  <c r="E94" i="1"/>
  <c r="L93" i="1"/>
  <c r="K437" i="1" l="1"/>
  <c r="J437" i="1"/>
  <c r="I437" i="1" s="1"/>
  <c r="F437" i="1" s="1"/>
  <c r="K438" i="1" s="1"/>
  <c r="H437" i="1"/>
  <c r="M437" i="1" s="1"/>
  <c r="I65" i="1"/>
  <c r="F65" i="1" s="1"/>
  <c r="H66" i="1" s="1"/>
  <c r="K66" i="1"/>
  <c r="M65" i="1"/>
  <c r="D462" i="1"/>
  <c r="E463" i="1"/>
  <c r="L462" i="1"/>
  <c r="D94" i="1"/>
  <c r="E95" i="1"/>
  <c r="L94" i="1"/>
  <c r="J66" i="1" l="1"/>
  <c r="G66" i="1"/>
  <c r="G438" i="1"/>
  <c r="J438" i="1"/>
  <c r="H438" i="1"/>
  <c r="E464" i="1"/>
  <c r="D463" i="1"/>
  <c r="L463" i="1"/>
  <c r="D95" i="1"/>
  <c r="E96" i="1"/>
  <c r="L95" i="1"/>
  <c r="I66" i="1" l="1"/>
  <c r="F66" i="1" s="1"/>
  <c r="G67" i="1" s="1"/>
  <c r="M66" i="1"/>
  <c r="I438" i="1"/>
  <c r="F438" i="1" s="1"/>
  <c r="G439" i="1" s="1"/>
  <c r="M438" i="1"/>
  <c r="L464" i="1"/>
  <c r="D464" i="1"/>
  <c r="E465" i="1"/>
  <c r="D96" i="1"/>
  <c r="E97" i="1"/>
  <c r="L96" i="1"/>
  <c r="H67" i="1" l="1"/>
  <c r="J67" i="1"/>
  <c r="I67" i="1" s="1"/>
  <c r="F67" i="1" s="1"/>
  <c r="G68" i="1" s="1"/>
  <c r="K67" i="1"/>
  <c r="K439" i="1"/>
  <c r="J439" i="1"/>
  <c r="I439" i="1" s="1"/>
  <c r="F439" i="1" s="1"/>
  <c r="J440" i="1" s="1"/>
  <c r="H439" i="1"/>
  <c r="M439" i="1" s="1"/>
  <c r="D465" i="1"/>
  <c r="E466" i="1"/>
  <c r="L465" i="1"/>
  <c r="D97" i="1"/>
  <c r="E98" i="1"/>
  <c r="L97" i="1"/>
  <c r="M67" i="1" l="1"/>
  <c r="K440" i="1"/>
  <c r="K68" i="1"/>
  <c r="J68" i="1"/>
  <c r="I68" i="1" s="1"/>
  <c r="F68" i="1" s="1"/>
  <c r="H440" i="1"/>
  <c r="G440" i="1"/>
  <c r="H68" i="1"/>
  <c r="D466" i="1"/>
  <c r="L466" i="1"/>
  <c r="E467" i="1"/>
  <c r="D98" i="1"/>
  <c r="E99" i="1"/>
  <c r="L98" i="1"/>
  <c r="M68" i="1" l="1"/>
  <c r="M440" i="1"/>
  <c r="I440" i="1"/>
  <c r="F440" i="1" s="1"/>
  <c r="H441" i="1" s="1"/>
  <c r="J69" i="1"/>
  <c r="K69" i="1"/>
  <c r="H69" i="1"/>
  <c r="G69" i="1"/>
  <c r="E468" i="1"/>
  <c r="D467" i="1"/>
  <c r="L467" i="1"/>
  <c r="D99" i="1"/>
  <c r="E100" i="1"/>
  <c r="L99" i="1"/>
  <c r="K441" i="1" l="1"/>
  <c r="G441" i="1"/>
  <c r="M441" i="1" s="1"/>
  <c r="D441" i="1" s="1"/>
  <c r="J441" i="1"/>
  <c r="I69" i="1"/>
  <c r="F69" i="1" s="1"/>
  <c r="M69" i="1"/>
  <c r="E469" i="1"/>
  <c r="D468" i="1"/>
  <c r="L468" i="1"/>
  <c r="D100" i="1"/>
  <c r="E101" i="1"/>
  <c r="L100" i="1"/>
  <c r="I441" i="1" l="1"/>
  <c r="F441" i="1" s="1"/>
  <c r="J442" i="1" s="1"/>
  <c r="J70" i="1"/>
  <c r="K70" i="1"/>
  <c r="H70" i="1"/>
  <c r="G70" i="1"/>
  <c r="L469" i="1"/>
  <c r="D469" i="1"/>
  <c r="E470" i="1"/>
  <c r="D101" i="1"/>
  <c r="E102" i="1"/>
  <c r="L101" i="1"/>
  <c r="K442" i="1" l="1"/>
  <c r="H442" i="1"/>
  <c r="G442" i="1"/>
  <c r="I442" i="1" s="1"/>
  <c r="F442" i="1" s="1"/>
  <c r="M70" i="1"/>
  <c r="I70" i="1"/>
  <c r="F70" i="1" s="1"/>
  <c r="E471" i="1"/>
  <c r="L470" i="1"/>
  <c r="D470" i="1"/>
  <c r="D102" i="1"/>
  <c r="E103" i="1"/>
  <c r="L102" i="1"/>
  <c r="M442" i="1" l="1"/>
  <c r="K443" i="1"/>
  <c r="J443" i="1"/>
  <c r="G443" i="1"/>
  <c r="H443" i="1"/>
  <c r="J71" i="1"/>
  <c r="K71" i="1"/>
  <c r="G71" i="1"/>
  <c r="H71" i="1"/>
  <c r="D471" i="1"/>
  <c r="L471" i="1"/>
  <c r="E472" i="1"/>
  <c r="D103" i="1"/>
  <c r="E104" i="1"/>
  <c r="L103" i="1"/>
  <c r="I443" i="1" l="1"/>
  <c r="F443" i="1" s="1"/>
  <c r="H444" i="1" s="1"/>
  <c r="M443" i="1"/>
  <c r="I71" i="1"/>
  <c r="F71" i="1" s="1"/>
  <c r="M71" i="1"/>
  <c r="L472" i="1"/>
  <c r="E473" i="1"/>
  <c r="D472" i="1"/>
  <c r="D104" i="1"/>
  <c r="E105" i="1"/>
  <c r="L104" i="1"/>
  <c r="K444" i="1" l="1"/>
  <c r="G444" i="1"/>
  <c r="J444" i="1"/>
  <c r="J72" i="1"/>
  <c r="K72" i="1"/>
  <c r="G72" i="1"/>
  <c r="H72" i="1"/>
  <c r="E474" i="1"/>
  <c r="L473" i="1"/>
  <c r="D473" i="1"/>
  <c r="D105" i="1"/>
  <c r="E106" i="1"/>
  <c r="L105" i="1"/>
  <c r="K445" i="1" l="1"/>
  <c r="I444" i="1"/>
  <c r="F444" i="1" s="1"/>
  <c r="G445" i="1" s="1"/>
  <c r="M444" i="1"/>
  <c r="I72" i="1"/>
  <c r="F72" i="1" s="1"/>
  <c r="H73" i="1" s="1"/>
  <c r="M72" i="1"/>
  <c r="D72" i="1" s="1"/>
  <c r="E475" i="1"/>
  <c r="D474" i="1"/>
  <c r="L474" i="1"/>
  <c r="D106" i="1"/>
  <c r="E107" i="1"/>
  <c r="L106" i="1"/>
  <c r="J73" i="1" l="1"/>
  <c r="K73" i="1"/>
  <c r="H445" i="1"/>
  <c r="M445" i="1" s="1"/>
  <c r="J445" i="1"/>
  <c r="I445" i="1" s="1"/>
  <c r="F445" i="1" s="1"/>
  <c r="K446" i="1" s="1"/>
  <c r="G73" i="1"/>
  <c r="D475" i="1"/>
  <c r="L475" i="1"/>
  <c r="E476" i="1"/>
  <c r="D107" i="1"/>
  <c r="E108" i="1"/>
  <c r="L107" i="1"/>
  <c r="I73" i="1" l="1"/>
  <c r="F73" i="1" s="1"/>
  <c r="G74" i="1" s="1"/>
  <c r="M73" i="1"/>
  <c r="J74" i="1"/>
  <c r="I74" i="1" s="1"/>
  <c r="F74" i="1" s="1"/>
  <c r="K74" i="1"/>
  <c r="G446" i="1"/>
  <c r="H446" i="1"/>
  <c r="J446" i="1"/>
  <c r="H74" i="1"/>
  <c r="E477" i="1"/>
  <c r="D476" i="1"/>
  <c r="L476" i="1"/>
  <c r="D108" i="1"/>
  <c r="E109" i="1"/>
  <c r="L108" i="1"/>
  <c r="M74" i="1" l="1"/>
  <c r="I446" i="1"/>
  <c r="F446" i="1" s="1"/>
  <c r="H447" i="1" s="1"/>
  <c r="M446" i="1"/>
  <c r="K447" i="1"/>
  <c r="H75" i="1"/>
  <c r="J75" i="1"/>
  <c r="K75" i="1"/>
  <c r="G75" i="1"/>
  <c r="E478" i="1"/>
  <c r="L477" i="1"/>
  <c r="D477" i="1"/>
  <c r="D109" i="1"/>
  <c r="E110" i="1"/>
  <c r="L109" i="1"/>
  <c r="G447" i="1" l="1"/>
  <c r="J447" i="1"/>
  <c r="M75" i="1"/>
  <c r="I75" i="1"/>
  <c r="F75" i="1" s="1"/>
  <c r="L478" i="1"/>
  <c r="D478" i="1"/>
  <c r="E479" i="1"/>
  <c r="D110" i="1"/>
  <c r="E111" i="1"/>
  <c r="L110" i="1"/>
  <c r="I447" i="1" l="1"/>
  <c r="F447" i="1" s="1"/>
  <c r="J448" i="1" s="1"/>
  <c r="M447" i="1"/>
  <c r="J76" i="1"/>
  <c r="K76" i="1"/>
  <c r="H76" i="1"/>
  <c r="G76" i="1"/>
  <c r="E480" i="1"/>
  <c r="L479" i="1"/>
  <c r="D479" i="1"/>
  <c r="D111" i="1"/>
  <c r="E112" i="1"/>
  <c r="L111" i="1"/>
  <c r="K448" i="1" l="1"/>
  <c r="G448" i="1"/>
  <c r="H448" i="1"/>
  <c r="M76" i="1"/>
  <c r="I76" i="1"/>
  <c r="F76" i="1" s="1"/>
  <c r="L480" i="1"/>
  <c r="D480" i="1"/>
  <c r="E481" i="1"/>
  <c r="D112" i="1"/>
  <c r="E113" i="1"/>
  <c r="L112" i="1"/>
  <c r="M448" i="1" l="1"/>
  <c r="I448" i="1"/>
  <c r="F448" i="1" s="1"/>
  <c r="K449" i="1" s="1"/>
  <c r="K77" i="1"/>
  <c r="J77" i="1"/>
  <c r="G77" i="1"/>
  <c r="H77" i="1"/>
  <c r="D481" i="1"/>
  <c r="L481" i="1"/>
  <c r="E482" i="1"/>
  <c r="D113" i="1"/>
  <c r="E114" i="1"/>
  <c r="L113" i="1"/>
  <c r="J449" i="1" l="1"/>
  <c r="G449" i="1"/>
  <c r="H449" i="1"/>
  <c r="M77" i="1"/>
  <c r="I77" i="1"/>
  <c r="F77" i="1" s="1"/>
  <c r="L482" i="1"/>
  <c r="E483" i="1"/>
  <c r="D482" i="1"/>
  <c r="D114" i="1"/>
  <c r="E115" i="1"/>
  <c r="L114" i="1"/>
  <c r="M449" i="1" l="1"/>
  <c r="I449" i="1"/>
  <c r="F449" i="1" s="1"/>
  <c r="K450" i="1" s="1"/>
  <c r="H78" i="1"/>
  <c r="J78" i="1"/>
  <c r="K78" i="1"/>
  <c r="G78" i="1"/>
  <c r="D483" i="1"/>
  <c r="L483" i="1"/>
  <c r="E484" i="1"/>
  <c r="D115" i="1"/>
  <c r="E116" i="1"/>
  <c r="L115" i="1"/>
  <c r="H450" i="1" l="1"/>
  <c r="J450" i="1"/>
  <c r="G450" i="1"/>
  <c r="I78" i="1"/>
  <c r="F78" i="1" s="1"/>
  <c r="H79" i="1" s="1"/>
  <c r="M78" i="1"/>
  <c r="D484" i="1"/>
  <c r="L484" i="1"/>
  <c r="E485" i="1"/>
  <c r="D116" i="1"/>
  <c r="E117" i="1"/>
  <c r="L116" i="1"/>
  <c r="K79" i="1" l="1"/>
  <c r="J79" i="1"/>
  <c r="M450" i="1"/>
  <c r="I450" i="1"/>
  <c r="F450" i="1" s="1"/>
  <c r="K451" i="1" s="1"/>
  <c r="G79" i="1"/>
  <c r="D485" i="1"/>
  <c r="L485" i="1"/>
  <c r="E486" i="1"/>
  <c r="D117" i="1"/>
  <c r="E118" i="1"/>
  <c r="L117" i="1"/>
  <c r="M79" i="1" l="1"/>
  <c r="I79" i="1"/>
  <c r="F79" i="1" s="1"/>
  <c r="K80" i="1" s="1"/>
  <c r="J451" i="1"/>
  <c r="G451" i="1"/>
  <c r="H451" i="1"/>
  <c r="J80" i="1"/>
  <c r="L486" i="1"/>
  <c r="D486" i="1"/>
  <c r="E487" i="1"/>
  <c r="D118" i="1"/>
  <c r="E119" i="1"/>
  <c r="L118" i="1"/>
  <c r="H80" i="1" l="1"/>
  <c r="G80" i="1"/>
  <c r="M451" i="1"/>
  <c r="I451" i="1"/>
  <c r="F451" i="1" s="1"/>
  <c r="K452" i="1" s="1"/>
  <c r="M80" i="1"/>
  <c r="I80" i="1"/>
  <c r="F80" i="1" s="1"/>
  <c r="D487" i="1"/>
  <c r="L487" i="1"/>
  <c r="E488" i="1"/>
  <c r="D119" i="1"/>
  <c r="E120" i="1"/>
  <c r="L119" i="1"/>
  <c r="G452" i="1" l="1"/>
  <c r="H452" i="1"/>
  <c r="J452" i="1"/>
  <c r="J81" i="1"/>
  <c r="K81" i="1"/>
  <c r="G81" i="1"/>
  <c r="H81" i="1"/>
  <c r="L488" i="1"/>
  <c r="E489" i="1"/>
  <c r="D488" i="1"/>
  <c r="D120" i="1"/>
  <c r="E121" i="1"/>
  <c r="L120" i="1"/>
  <c r="I452" i="1" l="1"/>
  <c r="F452" i="1" s="1"/>
  <c r="J453" i="1" s="1"/>
  <c r="M452" i="1"/>
  <c r="M81" i="1"/>
  <c r="I81" i="1"/>
  <c r="F81" i="1" s="1"/>
  <c r="E490" i="1"/>
  <c r="D489" i="1"/>
  <c r="L489" i="1"/>
  <c r="D121" i="1"/>
  <c r="E122" i="1"/>
  <c r="L121" i="1"/>
  <c r="K453" i="1" l="1"/>
  <c r="G453" i="1"/>
  <c r="H453" i="1"/>
  <c r="J82" i="1"/>
  <c r="K82" i="1"/>
  <c r="G82" i="1"/>
  <c r="H82" i="1"/>
  <c r="D490" i="1"/>
  <c r="L490" i="1"/>
  <c r="E491" i="1"/>
  <c r="D122" i="1"/>
  <c r="E123" i="1"/>
  <c r="L122" i="1"/>
  <c r="I453" i="1" l="1"/>
  <c r="F453" i="1" s="1"/>
  <c r="H454" i="1" s="1"/>
  <c r="M453" i="1"/>
  <c r="I82" i="1"/>
  <c r="F82" i="1" s="1"/>
  <c r="G83" i="1" s="1"/>
  <c r="M82" i="1"/>
  <c r="L491" i="1"/>
  <c r="E492" i="1"/>
  <c r="D491" i="1"/>
  <c r="D123" i="1"/>
  <c r="E124" i="1"/>
  <c r="L123" i="1"/>
  <c r="J83" i="1" l="1"/>
  <c r="I83" i="1" s="1"/>
  <c r="F83" i="1" s="1"/>
  <c r="K83" i="1"/>
  <c r="K454" i="1"/>
  <c r="G454" i="1"/>
  <c r="J454" i="1"/>
  <c r="H83" i="1"/>
  <c r="E493" i="1"/>
  <c r="D492" i="1"/>
  <c r="L492" i="1"/>
  <c r="D124" i="1"/>
  <c r="E125" i="1"/>
  <c r="L124" i="1"/>
  <c r="M83" i="1" l="1"/>
  <c r="I454" i="1"/>
  <c r="F454" i="1" s="1"/>
  <c r="H455" i="1" s="1"/>
  <c r="M454" i="1"/>
  <c r="G84" i="1"/>
  <c r="J84" i="1"/>
  <c r="K84" i="1"/>
  <c r="H84" i="1"/>
  <c r="L493" i="1"/>
  <c r="D493" i="1"/>
  <c r="E494" i="1"/>
  <c r="D125" i="1"/>
  <c r="E126" i="1"/>
  <c r="L125" i="1"/>
  <c r="J455" i="1" l="1"/>
  <c r="K455" i="1"/>
  <c r="G455" i="1"/>
  <c r="I455" i="1" s="1"/>
  <c r="F455" i="1" s="1"/>
  <c r="G456" i="1" s="1"/>
  <c r="M84" i="1"/>
  <c r="I84" i="1"/>
  <c r="F84" i="1" s="1"/>
  <c r="L494" i="1"/>
  <c r="D494" i="1"/>
  <c r="E495" i="1"/>
  <c r="D126" i="1"/>
  <c r="E127" i="1"/>
  <c r="L126" i="1"/>
  <c r="M455" i="1" l="1"/>
  <c r="K456" i="1"/>
  <c r="H456" i="1"/>
  <c r="M456" i="1" s="1"/>
  <c r="J456" i="1"/>
  <c r="I456" i="1" s="1"/>
  <c r="F456" i="1" s="1"/>
  <c r="K457" i="1" s="1"/>
  <c r="K85" i="1"/>
  <c r="J85" i="1"/>
  <c r="H85" i="1"/>
  <c r="G85" i="1"/>
  <c r="L495" i="1"/>
  <c r="E496" i="1"/>
  <c r="D495" i="1"/>
  <c r="D127" i="1"/>
  <c r="E128" i="1"/>
  <c r="L127" i="1"/>
  <c r="J457" i="1" l="1"/>
  <c r="G457" i="1"/>
  <c r="H457" i="1"/>
  <c r="M85" i="1"/>
  <c r="I85" i="1"/>
  <c r="F85" i="1" s="1"/>
  <c r="E497" i="1"/>
  <c r="L496" i="1"/>
  <c r="D496" i="1"/>
  <c r="D128" i="1"/>
  <c r="E129" i="1"/>
  <c r="L128" i="1"/>
  <c r="M457" i="1" l="1"/>
  <c r="I457" i="1"/>
  <c r="F457" i="1" s="1"/>
  <c r="K458" i="1" s="1"/>
  <c r="K86" i="1"/>
  <c r="J86" i="1"/>
  <c r="G86" i="1"/>
  <c r="H86" i="1"/>
  <c r="D497" i="1"/>
  <c r="L497" i="1"/>
  <c r="E498" i="1"/>
  <c r="D129" i="1"/>
  <c r="E130" i="1"/>
  <c r="L129" i="1"/>
  <c r="G458" i="1" l="1"/>
  <c r="J458" i="1"/>
  <c r="H458" i="1"/>
  <c r="I86" i="1"/>
  <c r="F86" i="1" s="1"/>
  <c r="H87" i="1" s="1"/>
  <c r="M86" i="1"/>
  <c r="D498" i="1"/>
  <c r="L498" i="1"/>
  <c r="E499" i="1"/>
  <c r="D130" i="1"/>
  <c r="E131" i="1"/>
  <c r="L130" i="1"/>
  <c r="J87" i="1" l="1"/>
  <c r="K87" i="1"/>
  <c r="I458" i="1"/>
  <c r="F458" i="1" s="1"/>
  <c r="J459" i="1" s="1"/>
  <c r="M458" i="1"/>
  <c r="G87" i="1"/>
  <c r="L499" i="1"/>
  <c r="E500" i="1"/>
  <c r="D499" i="1"/>
  <c r="D131" i="1"/>
  <c r="E132" i="1"/>
  <c r="L131" i="1"/>
  <c r="K459" i="1" l="1"/>
  <c r="I87" i="1"/>
  <c r="F87" i="1" s="1"/>
  <c r="G88" i="1" s="1"/>
  <c r="M87" i="1"/>
  <c r="G459" i="1"/>
  <c r="H459" i="1"/>
  <c r="J88" i="1"/>
  <c r="K88" i="1"/>
  <c r="D500" i="1"/>
  <c r="L500" i="1"/>
  <c r="E501" i="1"/>
  <c r="D132" i="1"/>
  <c r="E133" i="1"/>
  <c r="L132" i="1"/>
  <c r="H88" i="1" l="1"/>
  <c r="M459" i="1"/>
  <c r="I459" i="1"/>
  <c r="F459" i="1" s="1"/>
  <c r="J460" i="1" s="1"/>
  <c r="M88" i="1"/>
  <c r="I88" i="1"/>
  <c r="F88" i="1" s="1"/>
  <c r="E502" i="1"/>
  <c r="D501" i="1"/>
  <c r="L501" i="1"/>
  <c r="D133" i="1"/>
  <c r="E134" i="1"/>
  <c r="L133" i="1"/>
  <c r="K460" i="1" l="1"/>
  <c r="H460" i="1"/>
  <c r="G460" i="1"/>
  <c r="I460" i="1" s="1"/>
  <c r="F460" i="1" s="1"/>
  <c r="G89" i="1"/>
  <c r="J89" i="1"/>
  <c r="K89" i="1"/>
  <c r="H89" i="1"/>
  <c r="E503" i="1"/>
  <c r="L502" i="1"/>
  <c r="D502" i="1"/>
  <c r="D134" i="1"/>
  <c r="E135" i="1"/>
  <c r="L134" i="1"/>
  <c r="K461" i="1" l="1"/>
  <c r="M460" i="1"/>
  <c r="H461" i="1"/>
  <c r="G461" i="1"/>
  <c r="J461" i="1"/>
  <c r="M89" i="1"/>
  <c r="I89" i="1"/>
  <c r="F89" i="1" s="1"/>
  <c r="L503" i="1"/>
  <c r="E504" i="1"/>
  <c r="D503" i="1"/>
  <c r="D135" i="1"/>
  <c r="E136" i="1"/>
  <c r="L135" i="1"/>
  <c r="I461" i="1" l="1"/>
  <c r="F461" i="1" s="1"/>
  <c r="H462" i="1" s="1"/>
  <c r="M461" i="1"/>
  <c r="K90" i="1"/>
  <c r="J90" i="1"/>
  <c r="G90" i="1"/>
  <c r="H90" i="1"/>
  <c r="L504" i="1"/>
  <c r="D504" i="1"/>
  <c r="E505" i="1"/>
  <c r="D136" i="1"/>
  <c r="E137" i="1"/>
  <c r="L136" i="1"/>
  <c r="K462" i="1" l="1"/>
  <c r="J462" i="1"/>
  <c r="G462" i="1"/>
  <c r="M90" i="1"/>
  <c r="I90" i="1"/>
  <c r="F90" i="1" s="1"/>
  <c r="E506" i="1"/>
  <c r="D505" i="1"/>
  <c r="L505" i="1"/>
  <c r="D137" i="1"/>
  <c r="E138" i="1"/>
  <c r="L137" i="1"/>
  <c r="I462" i="1" l="1"/>
  <c r="F462" i="1" s="1"/>
  <c r="H463" i="1" s="1"/>
  <c r="M462" i="1"/>
  <c r="J91" i="1"/>
  <c r="K91" i="1"/>
  <c r="H91" i="1"/>
  <c r="G91" i="1"/>
  <c r="D506" i="1"/>
  <c r="L506" i="1"/>
  <c r="E507" i="1"/>
  <c r="D138" i="1"/>
  <c r="E139" i="1"/>
  <c r="L138" i="1"/>
  <c r="J463" i="1" l="1"/>
  <c r="G463" i="1"/>
  <c r="M463" i="1" s="1"/>
  <c r="K463" i="1"/>
  <c r="M91" i="1"/>
  <c r="I91" i="1"/>
  <c r="F91" i="1" s="1"/>
  <c r="D507" i="1"/>
  <c r="L507" i="1"/>
  <c r="E508" i="1"/>
  <c r="D139" i="1"/>
  <c r="E140" i="1"/>
  <c r="L139" i="1"/>
  <c r="I463" i="1" l="1"/>
  <c r="F463" i="1" s="1"/>
  <c r="G464" i="1" s="1"/>
  <c r="J92" i="1"/>
  <c r="K92" i="1"/>
  <c r="H92" i="1"/>
  <c r="G92" i="1"/>
  <c r="E509" i="1"/>
  <c r="D508" i="1"/>
  <c r="L508" i="1"/>
  <c r="D140" i="1"/>
  <c r="E141" i="1"/>
  <c r="L140" i="1"/>
  <c r="H464" i="1" l="1"/>
  <c r="M464" i="1" s="1"/>
  <c r="K464" i="1"/>
  <c r="J464" i="1"/>
  <c r="I464" i="1" s="1"/>
  <c r="F464" i="1" s="1"/>
  <c r="K465" i="1" s="1"/>
  <c r="M92" i="1"/>
  <c r="I92" i="1"/>
  <c r="F92" i="1" s="1"/>
  <c r="D509" i="1"/>
  <c r="L509" i="1"/>
  <c r="E510" i="1"/>
  <c r="D141" i="1"/>
  <c r="E142" i="1"/>
  <c r="L141" i="1"/>
  <c r="J465" i="1" l="1"/>
  <c r="H465" i="1"/>
  <c r="G465" i="1"/>
  <c r="K93" i="1"/>
  <c r="J93" i="1"/>
  <c r="G93" i="1"/>
  <c r="H93" i="1"/>
  <c r="D510" i="1"/>
  <c r="E511" i="1"/>
  <c r="L510" i="1"/>
  <c r="D142" i="1"/>
  <c r="E143" i="1"/>
  <c r="L142" i="1"/>
  <c r="I465" i="1" l="1"/>
  <c r="F465" i="1" s="1"/>
  <c r="G466" i="1" s="1"/>
  <c r="M465" i="1"/>
  <c r="K466" i="1"/>
  <c r="H466" i="1"/>
  <c r="M466" i="1" s="1"/>
  <c r="J466" i="1"/>
  <c r="I466" i="1" s="1"/>
  <c r="F466" i="1" s="1"/>
  <c r="J467" i="1" s="1"/>
  <c r="M93" i="1"/>
  <c r="I93" i="1"/>
  <c r="F93" i="1" s="1"/>
  <c r="E512" i="1"/>
  <c r="D511" i="1"/>
  <c r="L511" i="1"/>
  <c r="D143" i="1"/>
  <c r="E144" i="1"/>
  <c r="L143" i="1"/>
  <c r="K467" i="1" l="1"/>
  <c r="H467" i="1"/>
  <c r="G467" i="1"/>
  <c r="I467" i="1" s="1"/>
  <c r="F467" i="1" s="1"/>
  <c r="J94" i="1"/>
  <c r="K94" i="1"/>
  <c r="G94" i="1"/>
  <c r="H94" i="1"/>
  <c r="E513" i="1"/>
  <c r="L512" i="1"/>
  <c r="D512" i="1"/>
  <c r="D144" i="1"/>
  <c r="E145" i="1"/>
  <c r="L144" i="1"/>
  <c r="M467" i="1" l="1"/>
  <c r="K468" i="1"/>
  <c r="G468" i="1"/>
  <c r="H468" i="1"/>
  <c r="J468" i="1"/>
  <c r="M94" i="1"/>
  <c r="I94" i="1"/>
  <c r="F94" i="1" s="1"/>
  <c r="D513" i="1"/>
  <c r="L513" i="1"/>
  <c r="E514" i="1"/>
  <c r="D145" i="1"/>
  <c r="E146" i="1"/>
  <c r="L145" i="1"/>
  <c r="M468" i="1" l="1"/>
  <c r="I468" i="1"/>
  <c r="F468" i="1" s="1"/>
  <c r="K469" i="1" s="1"/>
  <c r="G95" i="1"/>
  <c r="J95" i="1"/>
  <c r="K95" i="1"/>
  <c r="H95" i="1"/>
  <c r="D514" i="1"/>
  <c r="L514" i="1"/>
  <c r="E515" i="1"/>
  <c r="D146" i="1"/>
  <c r="E147" i="1"/>
  <c r="L146" i="1"/>
  <c r="G469" i="1" l="1"/>
  <c r="H469" i="1"/>
  <c r="J469" i="1"/>
  <c r="M95" i="1"/>
  <c r="I95" i="1"/>
  <c r="F95" i="1" s="1"/>
  <c r="L515" i="1"/>
  <c r="E516" i="1"/>
  <c r="D515" i="1"/>
  <c r="D147" i="1"/>
  <c r="E148" i="1"/>
  <c r="L147" i="1"/>
  <c r="I469" i="1" l="1"/>
  <c r="F469" i="1" s="1"/>
  <c r="G470" i="1" s="1"/>
  <c r="M469" i="1"/>
  <c r="J96" i="1"/>
  <c r="K96" i="1"/>
  <c r="G96" i="1"/>
  <c r="H96" i="1"/>
  <c r="L516" i="1"/>
  <c r="E517" i="1"/>
  <c r="D516" i="1"/>
  <c r="D148" i="1"/>
  <c r="E149" i="1"/>
  <c r="L148" i="1"/>
  <c r="K470" i="1" l="1"/>
  <c r="J470" i="1"/>
  <c r="I470" i="1" s="1"/>
  <c r="F470" i="1" s="1"/>
  <c r="H471" i="1" s="1"/>
  <c r="H470" i="1"/>
  <c r="M470" i="1" s="1"/>
  <c r="M96" i="1"/>
  <c r="I96" i="1"/>
  <c r="F96" i="1" s="1"/>
  <c r="E518" i="1"/>
  <c r="D517" i="1"/>
  <c r="L517" i="1"/>
  <c r="D149" i="1"/>
  <c r="E150" i="1"/>
  <c r="L149" i="1"/>
  <c r="K471" i="1" l="1"/>
  <c r="J471" i="1"/>
  <c r="G471" i="1"/>
  <c r="J97" i="1"/>
  <c r="K97" i="1"/>
  <c r="H97" i="1"/>
  <c r="G97" i="1"/>
  <c r="D518" i="1"/>
  <c r="E519" i="1"/>
  <c r="L518" i="1"/>
  <c r="D150" i="1"/>
  <c r="E151" i="1"/>
  <c r="L150" i="1"/>
  <c r="M471" i="1" l="1"/>
  <c r="I471" i="1"/>
  <c r="F471" i="1" s="1"/>
  <c r="G472" i="1" s="1"/>
  <c r="M97" i="1"/>
  <c r="I97" i="1"/>
  <c r="F97" i="1" s="1"/>
  <c r="L519" i="1"/>
  <c r="E520" i="1"/>
  <c r="D519" i="1"/>
  <c r="D151" i="1"/>
  <c r="E152" i="1"/>
  <c r="L151" i="1"/>
  <c r="K472" i="1" l="1"/>
  <c r="J472" i="1"/>
  <c r="I472" i="1" s="1"/>
  <c r="F472" i="1" s="1"/>
  <c r="H472" i="1"/>
  <c r="M472" i="1" s="1"/>
  <c r="K473" i="1"/>
  <c r="K98" i="1"/>
  <c r="J98" i="1"/>
  <c r="G98" i="1"/>
  <c r="H98" i="1"/>
  <c r="D520" i="1"/>
  <c r="E521" i="1"/>
  <c r="L520" i="1"/>
  <c r="E153" i="1"/>
  <c r="L152" i="1"/>
  <c r="G473" i="1" l="1"/>
  <c r="H473" i="1"/>
  <c r="J473" i="1"/>
  <c r="I98" i="1"/>
  <c r="F98" i="1" s="1"/>
  <c r="G99" i="1" s="1"/>
  <c r="M98" i="1"/>
  <c r="L521" i="1"/>
  <c r="E522" i="1"/>
  <c r="D153" i="1"/>
  <c r="E154" i="1"/>
  <c r="L153" i="1"/>
  <c r="J99" i="1" l="1"/>
  <c r="K99" i="1"/>
  <c r="I473" i="1"/>
  <c r="F473" i="1" s="1"/>
  <c r="H474" i="1" s="1"/>
  <c r="M473" i="1"/>
  <c r="H99" i="1"/>
  <c r="E523" i="1"/>
  <c r="L522" i="1"/>
  <c r="D522" i="1"/>
  <c r="D154" i="1"/>
  <c r="E155" i="1"/>
  <c r="L154" i="1"/>
  <c r="M99" i="1" l="1"/>
  <c r="I99" i="1"/>
  <c r="F99" i="1" s="1"/>
  <c r="H100" i="1" s="1"/>
  <c r="J474" i="1"/>
  <c r="K474" i="1"/>
  <c r="G474" i="1"/>
  <c r="M474" i="1" s="1"/>
  <c r="J100" i="1"/>
  <c r="K100" i="1"/>
  <c r="G100" i="1"/>
  <c r="L523" i="1"/>
  <c r="E524" i="1"/>
  <c r="D523" i="1"/>
  <c r="D155" i="1"/>
  <c r="E156" i="1"/>
  <c r="L155" i="1"/>
  <c r="I474" i="1" l="1"/>
  <c r="F474" i="1" s="1"/>
  <c r="M100" i="1"/>
  <c r="I100" i="1"/>
  <c r="F100" i="1" s="1"/>
  <c r="D524" i="1"/>
  <c r="L524" i="1"/>
  <c r="E525" i="1"/>
  <c r="D156" i="1"/>
  <c r="E157" i="1"/>
  <c r="L156" i="1"/>
  <c r="G475" i="1" l="1"/>
  <c r="K475" i="1"/>
  <c r="H475" i="1"/>
  <c r="J475" i="1"/>
  <c r="K101" i="1"/>
  <c r="J101" i="1"/>
  <c r="H101" i="1"/>
  <c r="G101" i="1"/>
  <c r="D525" i="1"/>
  <c r="L525" i="1"/>
  <c r="E526" i="1"/>
  <c r="D157" i="1"/>
  <c r="E158" i="1"/>
  <c r="L157" i="1"/>
  <c r="M475" i="1" l="1"/>
  <c r="I475" i="1"/>
  <c r="F475" i="1" s="1"/>
  <c r="J476" i="1" s="1"/>
  <c r="K476" i="1"/>
  <c r="M101" i="1"/>
  <c r="I101" i="1"/>
  <c r="F101" i="1" s="1"/>
  <c r="E527" i="1"/>
  <c r="L526" i="1"/>
  <c r="D526" i="1"/>
  <c r="D158" i="1"/>
  <c r="E159" i="1"/>
  <c r="L158" i="1"/>
  <c r="G476" i="1" l="1"/>
  <c r="H476" i="1"/>
  <c r="J102" i="1"/>
  <c r="K102" i="1"/>
  <c r="G102" i="1"/>
  <c r="H102" i="1"/>
  <c r="L527" i="1"/>
  <c r="E528" i="1"/>
  <c r="D527" i="1"/>
  <c r="D159" i="1"/>
  <c r="E160" i="1"/>
  <c r="L159" i="1"/>
  <c r="M476" i="1" l="1"/>
  <c r="I476" i="1"/>
  <c r="F476" i="1" s="1"/>
  <c r="K477" i="1" s="1"/>
  <c r="M102" i="1"/>
  <c r="I102" i="1"/>
  <c r="F102" i="1" s="1"/>
  <c r="E529" i="1"/>
  <c r="L528" i="1"/>
  <c r="D528" i="1"/>
  <c r="D160" i="1"/>
  <c r="E161" i="1"/>
  <c r="L160" i="1"/>
  <c r="G477" i="1" l="1"/>
  <c r="J477" i="1"/>
  <c r="H477" i="1"/>
  <c r="G103" i="1"/>
  <c r="J103" i="1"/>
  <c r="K103" i="1"/>
  <c r="H103" i="1"/>
  <c r="L529" i="1"/>
  <c r="E530" i="1"/>
  <c r="D529" i="1"/>
  <c r="D161" i="1"/>
  <c r="E162" i="1"/>
  <c r="L161" i="1"/>
  <c r="I477" i="1" l="1"/>
  <c r="F477" i="1" s="1"/>
  <c r="J478" i="1" s="1"/>
  <c r="K478" i="1"/>
  <c r="M477" i="1"/>
  <c r="M103" i="1"/>
  <c r="I103" i="1"/>
  <c r="F103" i="1" s="1"/>
  <c r="E531" i="1"/>
  <c r="D530" i="1"/>
  <c r="L530" i="1"/>
  <c r="D162" i="1"/>
  <c r="E163" i="1"/>
  <c r="L162" i="1"/>
  <c r="G478" i="1" l="1"/>
  <c r="H478" i="1"/>
  <c r="M478" i="1" s="1"/>
  <c r="I478" i="1"/>
  <c r="F478" i="1" s="1"/>
  <c r="K479" i="1"/>
  <c r="J104" i="1"/>
  <c r="K104" i="1"/>
  <c r="H104" i="1"/>
  <c r="G104" i="1"/>
  <c r="L531" i="1"/>
  <c r="E532" i="1"/>
  <c r="D531" i="1"/>
  <c r="D163" i="1"/>
  <c r="E164" i="1"/>
  <c r="L163" i="1"/>
  <c r="J479" i="1" l="1"/>
  <c r="G479" i="1"/>
  <c r="H479" i="1"/>
  <c r="M104" i="1"/>
  <c r="I104" i="1"/>
  <c r="F104" i="1" s="1"/>
  <c r="E533" i="1"/>
  <c r="D532" i="1"/>
  <c r="L532" i="1"/>
  <c r="D164" i="1"/>
  <c r="E165" i="1"/>
  <c r="L164" i="1"/>
  <c r="M479" i="1" l="1"/>
  <c r="I479" i="1"/>
  <c r="F479" i="1" s="1"/>
  <c r="J105" i="1"/>
  <c r="K105" i="1"/>
  <c r="G105" i="1"/>
  <c r="H105" i="1"/>
  <c r="E534" i="1"/>
  <c r="L533" i="1"/>
  <c r="D533" i="1"/>
  <c r="D165" i="1"/>
  <c r="E166" i="1"/>
  <c r="L165" i="1"/>
  <c r="K480" i="1" l="1"/>
  <c r="J480" i="1"/>
  <c r="H480" i="1"/>
  <c r="G480" i="1"/>
  <c r="M105" i="1"/>
  <c r="I105" i="1"/>
  <c r="F105" i="1" s="1"/>
  <c r="E535" i="1"/>
  <c r="L534" i="1"/>
  <c r="D534" i="1"/>
  <c r="D166" i="1"/>
  <c r="E167" i="1"/>
  <c r="L166" i="1"/>
  <c r="I480" i="1" l="1"/>
  <c r="F480" i="1" s="1"/>
  <c r="K481" i="1" s="1"/>
  <c r="M480" i="1"/>
  <c r="J106" i="1"/>
  <c r="K106" i="1"/>
  <c r="G106" i="1"/>
  <c r="H106" i="1"/>
  <c r="L535" i="1"/>
  <c r="E536" i="1"/>
  <c r="D535" i="1"/>
  <c r="D167" i="1"/>
  <c r="E168" i="1"/>
  <c r="L167" i="1"/>
  <c r="G481" i="1" l="1"/>
  <c r="K482" i="1" s="1"/>
  <c r="J481" i="1"/>
  <c r="H481" i="1"/>
  <c r="M106" i="1"/>
  <c r="I106" i="1"/>
  <c r="F106" i="1" s="1"/>
  <c r="E537" i="1"/>
  <c r="L536" i="1"/>
  <c r="D536" i="1"/>
  <c r="D168" i="1"/>
  <c r="E169" i="1"/>
  <c r="L168" i="1"/>
  <c r="I481" i="1" l="1"/>
  <c r="F481" i="1" s="1"/>
  <c r="M481" i="1"/>
  <c r="G107" i="1"/>
  <c r="J107" i="1"/>
  <c r="K107" i="1"/>
  <c r="H107" i="1"/>
  <c r="L537" i="1"/>
  <c r="E538" i="1"/>
  <c r="D537" i="1"/>
  <c r="D169" i="1"/>
  <c r="E170" i="1"/>
  <c r="L169" i="1"/>
  <c r="G482" i="1" l="1"/>
  <c r="J482" i="1"/>
  <c r="H482" i="1"/>
  <c r="M107" i="1"/>
  <c r="I107" i="1"/>
  <c r="F107" i="1" s="1"/>
  <c r="E539" i="1"/>
  <c r="D538" i="1"/>
  <c r="L538" i="1"/>
  <c r="D170" i="1"/>
  <c r="E171" i="1"/>
  <c r="L170" i="1"/>
  <c r="I482" i="1" l="1"/>
  <c r="F482" i="1" s="1"/>
  <c r="K483" i="1"/>
  <c r="M482" i="1"/>
  <c r="J108" i="1"/>
  <c r="K108" i="1"/>
  <c r="H108" i="1"/>
  <c r="G108" i="1"/>
  <c r="L539" i="1"/>
  <c r="D539" i="1"/>
  <c r="E540" i="1"/>
  <c r="D171" i="1"/>
  <c r="E172" i="1"/>
  <c r="L171" i="1"/>
  <c r="J483" i="1" l="1"/>
  <c r="H483" i="1"/>
  <c r="G483" i="1"/>
  <c r="M108" i="1"/>
  <c r="I108" i="1"/>
  <c r="F108" i="1" s="1"/>
  <c r="L540" i="1"/>
  <c r="E541" i="1"/>
  <c r="D540" i="1"/>
  <c r="D172" i="1"/>
  <c r="E173" i="1"/>
  <c r="L172" i="1"/>
  <c r="I483" i="1" l="1"/>
  <c r="F483" i="1" s="1"/>
  <c r="K484" i="1"/>
  <c r="M483" i="1"/>
  <c r="J109" i="1"/>
  <c r="K109" i="1"/>
  <c r="H109" i="1"/>
  <c r="G109" i="1"/>
  <c r="E542" i="1"/>
  <c r="D541" i="1"/>
  <c r="L541" i="1"/>
  <c r="D173" i="1"/>
  <c r="E174" i="1"/>
  <c r="L173" i="1"/>
  <c r="H484" i="1" l="1"/>
  <c r="G484" i="1"/>
  <c r="J484" i="1"/>
  <c r="I484" i="1" s="1"/>
  <c r="F484" i="1" s="1"/>
  <c r="M109" i="1"/>
  <c r="I109" i="1"/>
  <c r="F109" i="1" s="1"/>
  <c r="E543" i="1"/>
  <c r="L542" i="1"/>
  <c r="D542" i="1"/>
  <c r="D174" i="1"/>
  <c r="E175" i="1"/>
  <c r="L174" i="1"/>
  <c r="G485" i="1" l="1"/>
  <c r="K486" i="1" s="1"/>
  <c r="H485" i="1"/>
  <c r="J485" i="1"/>
  <c r="I485" i="1" s="1"/>
  <c r="F485" i="1" s="1"/>
  <c r="M484" i="1"/>
  <c r="K485" i="1"/>
  <c r="M485" i="1"/>
  <c r="H110" i="1"/>
  <c r="K110" i="1"/>
  <c r="J110" i="1"/>
  <c r="G110" i="1"/>
  <c r="D543" i="1"/>
  <c r="L543" i="1"/>
  <c r="E544" i="1"/>
  <c r="D175" i="1"/>
  <c r="E176" i="1"/>
  <c r="L175" i="1"/>
  <c r="H486" i="1" l="1"/>
  <c r="J486" i="1"/>
  <c r="G486" i="1"/>
  <c r="M110" i="1"/>
  <c r="I110" i="1"/>
  <c r="F110" i="1" s="1"/>
  <c r="E545" i="1"/>
  <c r="L544" i="1"/>
  <c r="D544" i="1"/>
  <c r="D176" i="1"/>
  <c r="E177" i="1"/>
  <c r="L176" i="1"/>
  <c r="I486" i="1" l="1"/>
  <c r="F486" i="1" s="1"/>
  <c r="K487" i="1"/>
  <c r="M486" i="1"/>
  <c r="G111" i="1"/>
  <c r="K111" i="1"/>
  <c r="J111" i="1"/>
  <c r="H111" i="1"/>
  <c r="L545" i="1"/>
  <c r="D545" i="1"/>
  <c r="E546" i="1"/>
  <c r="D177" i="1"/>
  <c r="E178" i="1"/>
  <c r="L177" i="1"/>
  <c r="H487" i="1" l="1"/>
  <c r="J487" i="1"/>
  <c r="G487" i="1"/>
  <c r="M111" i="1"/>
  <c r="I111" i="1"/>
  <c r="F111" i="1" s="1"/>
  <c r="E547" i="1"/>
  <c r="D546" i="1"/>
  <c r="L546" i="1"/>
  <c r="D178" i="1"/>
  <c r="E179" i="1"/>
  <c r="L178" i="1"/>
  <c r="K488" i="1" l="1"/>
  <c r="M487" i="1"/>
  <c r="I487" i="1"/>
  <c r="F487" i="1" s="1"/>
  <c r="H112" i="1"/>
  <c r="K112" i="1"/>
  <c r="J112" i="1"/>
  <c r="G112" i="1"/>
  <c r="E548" i="1"/>
  <c r="D547" i="1"/>
  <c r="L547" i="1"/>
  <c r="D179" i="1"/>
  <c r="E180" i="1"/>
  <c r="L179" i="1"/>
  <c r="H488" i="1" l="1"/>
  <c r="J488" i="1"/>
  <c r="G488" i="1"/>
  <c r="M112" i="1"/>
  <c r="I112" i="1"/>
  <c r="F112" i="1" s="1"/>
  <c r="E549" i="1"/>
  <c r="D548" i="1"/>
  <c r="L548" i="1"/>
  <c r="D180" i="1"/>
  <c r="E181" i="1"/>
  <c r="L180" i="1"/>
  <c r="K489" i="1" l="1"/>
  <c r="M488" i="1"/>
  <c r="I488" i="1"/>
  <c r="F488" i="1" s="1"/>
  <c r="J113" i="1"/>
  <c r="K113" i="1"/>
  <c r="G113" i="1"/>
  <c r="H113" i="1"/>
  <c r="D549" i="1"/>
  <c r="L549" i="1"/>
  <c r="E550" i="1"/>
  <c r="D181" i="1"/>
  <c r="E182" i="1"/>
  <c r="L181" i="1"/>
  <c r="G489" i="1" l="1"/>
  <c r="J489" i="1"/>
  <c r="I489" i="1" s="1"/>
  <c r="F489" i="1" s="1"/>
  <c r="H489" i="1"/>
  <c r="M113" i="1"/>
  <c r="I113" i="1"/>
  <c r="F113" i="1" s="1"/>
  <c r="E551" i="1"/>
  <c r="L550" i="1"/>
  <c r="D550" i="1"/>
  <c r="D182" i="1"/>
  <c r="E183" i="1"/>
  <c r="L182" i="1"/>
  <c r="H490" i="1" l="1"/>
  <c r="J490" i="1"/>
  <c r="G490" i="1"/>
  <c r="K490" i="1"/>
  <c r="M489" i="1"/>
  <c r="M490" i="1"/>
  <c r="K114" i="1"/>
  <c r="J114" i="1"/>
  <c r="G114" i="1"/>
  <c r="H114" i="1"/>
  <c r="E552" i="1"/>
  <c r="D551" i="1"/>
  <c r="L551" i="1"/>
  <c r="D183" i="1"/>
  <c r="E184" i="1"/>
  <c r="L183" i="1"/>
  <c r="K491" i="1" l="1"/>
  <c r="I490" i="1"/>
  <c r="F490" i="1" s="1"/>
  <c r="M114" i="1"/>
  <c r="I114" i="1"/>
  <c r="F114" i="1" s="1"/>
  <c r="E553" i="1"/>
  <c r="L552" i="1"/>
  <c r="D552" i="1"/>
  <c r="D184" i="1"/>
  <c r="E185" i="1"/>
  <c r="L184" i="1"/>
  <c r="G491" i="1" l="1"/>
  <c r="J491" i="1"/>
  <c r="I491" i="1" s="1"/>
  <c r="F491" i="1" s="1"/>
  <c r="H491" i="1"/>
  <c r="H115" i="1"/>
  <c r="K115" i="1"/>
  <c r="J115" i="1"/>
  <c r="G115" i="1"/>
  <c r="E554" i="1"/>
  <c r="D553" i="1"/>
  <c r="L553" i="1"/>
  <c r="D185" i="1"/>
  <c r="E186" i="1"/>
  <c r="L185" i="1"/>
  <c r="G492" i="1" l="1"/>
  <c r="H492" i="1"/>
  <c r="J492" i="1"/>
  <c r="I492" i="1" s="1"/>
  <c r="F492" i="1" s="1"/>
  <c r="K492" i="1"/>
  <c r="M492" i="1"/>
  <c r="M491" i="1"/>
  <c r="M115" i="1"/>
  <c r="I115" i="1"/>
  <c r="F115" i="1" s="1"/>
  <c r="E555" i="1"/>
  <c r="D554" i="1"/>
  <c r="L554" i="1"/>
  <c r="D186" i="1"/>
  <c r="E187" i="1"/>
  <c r="L186" i="1"/>
  <c r="J493" i="1" l="1"/>
  <c r="H493" i="1"/>
  <c r="G493" i="1"/>
  <c r="K493" i="1"/>
  <c r="M493" i="1"/>
  <c r="J116" i="1"/>
  <c r="K116" i="1"/>
  <c r="H116" i="1"/>
  <c r="G116" i="1"/>
  <c r="E556" i="1"/>
  <c r="L555" i="1"/>
  <c r="D555" i="1"/>
  <c r="D187" i="1"/>
  <c r="E188" i="1"/>
  <c r="L187" i="1"/>
  <c r="K494" i="1" l="1"/>
  <c r="I493" i="1"/>
  <c r="F493" i="1" s="1"/>
  <c r="M116" i="1"/>
  <c r="I116" i="1"/>
  <c r="F116" i="1" s="1"/>
  <c r="E557" i="1"/>
  <c r="D556" i="1"/>
  <c r="L556" i="1"/>
  <c r="D188" i="1"/>
  <c r="E189" i="1"/>
  <c r="L188" i="1"/>
  <c r="H494" i="1" l="1"/>
  <c r="J494" i="1"/>
  <c r="G494" i="1"/>
  <c r="H117" i="1"/>
  <c r="J117" i="1"/>
  <c r="K117" i="1"/>
  <c r="G117" i="1"/>
  <c r="E558" i="1"/>
  <c r="L557" i="1"/>
  <c r="D557" i="1"/>
  <c r="D189" i="1"/>
  <c r="E190" i="1"/>
  <c r="L189" i="1"/>
  <c r="K495" i="1" l="1"/>
  <c r="M494" i="1"/>
  <c r="I494" i="1"/>
  <c r="F494" i="1" s="1"/>
  <c r="M117" i="1"/>
  <c r="I117" i="1"/>
  <c r="F117" i="1" s="1"/>
  <c r="E559" i="1"/>
  <c r="L558" i="1"/>
  <c r="D558" i="1"/>
  <c r="D190" i="1"/>
  <c r="E191" i="1"/>
  <c r="L190" i="1"/>
  <c r="J495" i="1" l="1"/>
  <c r="G495" i="1"/>
  <c r="H495" i="1"/>
  <c r="K118" i="1"/>
  <c r="J118" i="1"/>
  <c r="G118" i="1"/>
  <c r="H118" i="1"/>
  <c r="D559" i="1"/>
  <c r="L559" i="1"/>
  <c r="E560" i="1"/>
  <c r="D191" i="1"/>
  <c r="E192" i="1"/>
  <c r="L191" i="1"/>
  <c r="I495" i="1" l="1"/>
  <c r="F495" i="1" s="1"/>
  <c r="K496" i="1"/>
  <c r="M495" i="1"/>
  <c r="G496" i="1"/>
  <c r="K497" i="1" s="1"/>
  <c r="J496" i="1"/>
  <c r="H496" i="1"/>
  <c r="M496" i="1" s="1"/>
  <c r="I118" i="1"/>
  <c r="F118" i="1" s="1"/>
  <c r="G119" i="1" s="1"/>
  <c r="J119" i="1"/>
  <c r="K119" i="1"/>
  <c r="M118" i="1"/>
  <c r="D560" i="1"/>
  <c r="E561" i="1"/>
  <c r="L560" i="1"/>
  <c r="D192" i="1"/>
  <c r="E193" i="1"/>
  <c r="L192" i="1"/>
  <c r="I496" i="1" l="1"/>
  <c r="F496" i="1" s="1"/>
  <c r="H497" i="1"/>
  <c r="J497" i="1"/>
  <c r="G497" i="1"/>
  <c r="H119" i="1"/>
  <c r="I119" i="1"/>
  <c r="F119" i="1" s="1"/>
  <c r="H120" i="1" s="1"/>
  <c r="J120" i="1"/>
  <c r="K120" i="1"/>
  <c r="M119" i="1"/>
  <c r="L561" i="1"/>
  <c r="D561" i="1"/>
  <c r="E562" i="1"/>
  <c r="D193" i="1"/>
  <c r="E194" i="1"/>
  <c r="L193" i="1"/>
  <c r="I497" i="1" l="1"/>
  <c r="F497" i="1" s="1"/>
  <c r="M497" i="1"/>
  <c r="K498" i="1"/>
  <c r="G120" i="1"/>
  <c r="I120" i="1" s="1"/>
  <c r="F120" i="1" s="1"/>
  <c r="M120" i="1"/>
  <c r="E563" i="1"/>
  <c r="L562" i="1"/>
  <c r="D562" i="1"/>
  <c r="D194" i="1"/>
  <c r="E195" i="1"/>
  <c r="L194" i="1"/>
  <c r="G498" i="1" l="1"/>
  <c r="H498" i="1"/>
  <c r="J498" i="1"/>
  <c r="I498" i="1" s="1"/>
  <c r="F498" i="1" s="1"/>
  <c r="H499" i="1"/>
  <c r="H121" i="1"/>
  <c r="J121" i="1"/>
  <c r="K121" i="1"/>
  <c r="G121" i="1"/>
  <c r="E564" i="1"/>
  <c r="D563" i="1"/>
  <c r="L563" i="1"/>
  <c r="D195" i="1"/>
  <c r="E196" i="1"/>
  <c r="L195" i="1"/>
  <c r="J499" i="1" l="1"/>
  <c r="G499" i="1"/>
  <c r="K499" i="1"/>
  <c r="M498" i="1"/>
  <c r="M121" i="1"/>
  <c r="I121" i="1"/>
  <c r="F121" i="1" s="1"/>
  <c r="L564" i="1"/>
  <c r="E565" i="1"/>
  <c r="D564" i="1"/>
  <c r="D196" i="1"/>
  <c r="E197" i="1"/>
  <c r="L196" i="1"/>
  <c r="I499" i="1" l="1"/>
  <c r="F499" i="1" s="1"/>
  <c r="K500" i="1"/>
  <c r="M499" i="1"/>
  <c r="H122" i="1"/>
  <c r="K122" i="1"/>
  <c r="J122" i="1"/>
  <c r="G122" i="1"/>
  <c r="L565" i="1"/>
  <c r="E566" i="1"/>
  <c r="D565" i="1"/>
  <c r="D197" i="1"/>
  <c r="E198" i="1"/>
  <c r="L197" i="1"/>
  <c r="G500" i="1" l="1"/>
  <c r="J500" i="1"/>
  <c r="I500" i="1" s="1"/>
  <c r="F500" i="1" s="1"/>
  <c r="H500" i="1"/>
  <c r="I122" i="1"/>
  <c r="F122" i="1" s="1"/>
  <c r="H123" i="1" s="1"/>
  <c r="K123" i="1"/>
  <c r="J123" i="1"/>
  <c r="M122" i="1"/>
  <c r="E567" i="1"/>
  <c r="L566" i="1"/>
  <c r="D566" i="1"/>
  <c r="D198" i="1"/>
  <c r="E199" i="1"/>
  <c r="L198" i="1"/>
  <c r="J501" i="1" l="1"/>
  <c r="H501" i="1"/>
  <c r="G501" i="1"/>
  <c r="K502" i="1" s="1"/>
  <c r="K501" i="1"/>
  <c r="M500" i="1"/>
  <c r="M501" i="1"/>
  <c r="G123" i="1"/>
  <c r="I123" i="1" s="1"/>
  <c r="F123" i="1" s="1"/>
  <c r="M123" i="1"/>
  <c r="L567" i="1"/>
  <c r="E568" i="1"/>
  <c r="D567" i="1"/>
  <c r="D199" i="1"/>
  <c r="E200" i="1"/>
  <c r="L199" i="1"/>
  <c r="I501" i="1" l="1"/>
  <c r="F501" i="1" s="1"/>
  <c r="J124" i="1"/>
  <c r="K124" i="1"/>
  <c r="H124" i="1"/>
  <c r="G124" i="1"/>
  <c r="D568" i="1"/>
  <c r="E569" i="1"/>
  <c r="L568" i="1"/>
  <c r="D200" i="1"/>
  <c r="E201" i="1"/>
  <c r="L200" i="1"/>
  <c r="J502" i="1" l="1"/>
  <c r="I502" i="1" s="1"/>
  <c r="F502" i="1" s="1"/>
  <c r="H502" i="1"/>
  <c r="G502" i="1"/>
  <c r="M124" i="1"/>
  <c r="I124" i="1"/>
  <c r="F124" i="1" s="1"/>
  <c r="L569" i="1"/>
  <c r="D569" i="1"/>
  <c r="E570" i="1"/>
  <c r="D201" i="1"/>
  <c r="E202" i="1"/>
  <c r="L201" i="1"/>
  <c r="M502" i="1" l="1"/>
  <c r="K503" i="1"/>
  <c r="H503" i="1"/>
  <c r="G503" i="1"/>
  <c r="M503" i="1" s="1"/>
  <c r="J503" i="1"/>
  <c r="I503" i="1" s="1"/>
  <c r="F503" i="1" s="1"/>
  <c r="H504" i="1" s="1"/>
  <c r="K504" i="1"/>
  <c r="K125" i="1"/>
  <c r="J125" i="1"/>
  <c r="H125" i="1"/>
  <c r="G125" i="1"/>
  <c r="E571" i="1"/>
  <c r="L570" i="1"/>
  <c r="D570" i="1"/>
  <c r="D202" i="1"/>
  <c r="E203" i="1"/>
  <c r="L202" i="1"/>
  <c r="G504" i="1" l="1"/>
  <c r="J504" i="1"/>
  <c r="I504" i="1" s="1"/>
  <c r="F504" i="1" s="1"/>
  <c r="K505" i="1"/>
  <c r="M504" i="1"/>
  <c r="M125" i="1"/>
  <c r="I125" i="1"/>
  <c r="F125" i="1" s="1"/>
  <c r="E572" i="1"/>
  <c r="D571" i="1"/>
  <c r="L571" i="1"/>
  <c r="D203" i="1"/>
  <c r="E204" i="1"/>
  <c r="L203" i="1"/>
  <c r="J505" i="1" l="1"/>
  <c r="H505" i="1"/>
  <c r="G505" i="1"/>
  <c r="J126" i="1"/>
  <c r="K126" i="1"/>
  <c r="G126" i="1"/>
  <c r="H126" i="1"/>
  <c r="L572" i="1"/>
  <c r="E573" i="1"/>
  <c r="D572" i="1"/>
  <c r="D204" i="1"/>
  <c r="E205" i="1"/>
  <c r="L204" i="1"/>
  <c r="I505" i="1" l="1"/>
  <c r="F505" i="1" s="1"/>
  <c r="K506" i="1"/>
  <c r="M505" i="1"/>
  <c r="I126" i="1"/>
  <c r="F126" i="1" s="1"/>
  <c r="H127" i="1" s="1"/>
  <c r="K127" i="1"/>
  <c r="J127" i="1"/>
  <c r="M126" i="1"/>
  <c r="E574" i="1"/>
  <c r="D573" i="1"/>
  <c r="L573" i="1"/>
  <c r="D205" i="1"/>
  <c r="E206" i="1"/>
  <c r="L205" i="1"/>
  <c r="G506" i="1" l="1"/>
  <c r="J506" i="1"/>
  <c r="H506" i="1"/>
  <c r="G127" i="1"/>
  <c r="I127" i="1" s="1"/>
  <c r="F127" i="1" s="1"/>
  <c r="M127" i="1"/>
  <c r="E575" i="1"/>
  <c r="L574" i="1"/>
  <c r="D574" i="1"/>
  <c r="D206" i="1"/>
  <c r="E207" i="1"/>
  <c r="L206" i="1"/>
  <c r="K507" i="1" l="1"/>
  <c r="M506" i="1"/>
  <c r="I506" i="1"/>
  <c r="F506" i="1" s="1"/>
  <c r="J128" i="1"/>
  <c r="K128" i="1"/>
  <c r="G128" i="1"/>
  <c r="H128" i="1"/>
  <c r="L575" i="1"/>
  <c r="E576" i="1"/>
  <c r="D575" i="1"/>
  <c r="D207" i="1"/>
  <c r="E208" i="1"/>
  <c r="L207" i="1"/>
  <c r="G507" i="1" l="1"/>
  <c r="H507" i="1"/>
  <c r="J507" i="1"/>
  <c r="M128" i="1"/>
  <c r="I128" i="1"/>
  <c r="F128" i="1" s="1"/>
  <c r="E577" i="1"/>
  <c r="L576" i="1"/>
  <c r="D576" i="1"/>
  <c r="D208" i="1"/>
  <c r="E209" i="1"/>
  <c r="L208" i="1"/>
  <c r="K508" i="1" l="1"/>
  <c r="M507" i="1"/>
  <c r="I507" i="1"/>
  <c r="F507" i="1" s="1"/>
  <c r="K129" i="1"/>
  <c r="J129" i="1"/>
  <c r="H129" i="1"/>
  <c r="G129" i="1"/>
  <c r="L577" i="1"/>
  <c r="E578" i="1"/>
  <c r="D577" i="1"/>
  <c r="D209" i="1"/>
  <c r="E210" i="1"/>
  <c r="L209" i="1"/>
  <c r="J508" i="1" l="1"/>
  <c r="G508" i="1"/>
  <c r="H508" i="1"/>
  <c r="I129" i="1"/>
  <c r="F129" i="1" s="1"/>
  <c r="G130" i="1" s="1"/>
  <c r="K130" i="1"/>
  <c r="J130" i="1"/>
  <c r="M129" i="1"/>
  <c r="E579" i="1"/>
  <c r="D578" i="1"/>
  <c r="L578" i="1"/>
  <c r="D210" i="1"/>
  <c r="E211" i="1"/>
  <c r="L210" i="1"/>
  <c r="I508" i="1" l="1"/>
  <c r="F508" i="1" s="1"/>
  <c r="H509" i="1" s="1"/>
  <c r="K509" i="1"/>
  <c r="M508" i="1"/>
  <c r="H130" i="1"/>
  <c r="I130" i="1"/>
  <c r="F130" i="1" s="1"/>
  <c r="G131" i="1" s="1"/>
  <c r="J131" i="1"/>
  <c r="K131" i="1"/>
  <c r="M130" i="1"/>
  <c r="E580" i="1"/>
  <c r="D579" i="1"/>
  <c r="L579" i="1"/>
  <c r="D211" i="1"/>
  <c r="E212" i="1"/>
  <c r="L211" i="1"/>
  <c r="G509" i="1" l="1"/>
  <c r="K510" i="1" s="1"/>
  <c r="J509" i="1"/>
  <c r="H131" i="1"/>
  <c r="M131" i="1"/>
  <c r="I131" i="1"/>
  <c r="F131" i="1" s="1"/>
  <c r="D580" i="1"/>
  <c r="L580" i="1"/>
  <c r="E581" i="1"/>
  <c r="E213" i="1"/>
  <c r="L212" i="1"/>
  <c r="M509" i="1" l="1"/>
  <c r="I509" i="1"/>
  <c r="F509" i="1" s="1"/>
  <c r="H510" i="1" s="1"/>
  <c r="J132" i="1"/>
  <c r="K132" i="1"/>
  <c r="G132" i="1"/>
  <c r="H132" i="1"/>
  <c r="E582" i="1"/>
  <c r="L581" i="1"/>
  <c r="D213" i="1"/>
  <c r="E214" i="1"/>
  <c r="L213" i="1"/>
  <c r="J510" i="1" l="1"/>
  <c r="G510" i="1"/>
  <c r="I510" i="1" s="1"/>
  <c r="F510" i="1" s="1"/>
  <c r="M510" i="1"/>
  <c r="I132" i="1"/>
  <c r="F132" i="1" s="1"/>
  <c r="G133" i="1" s="1"/>
  <c r="J133" i="1"/>
  <c r="K133" i="1"/>
  <c r="M132" i="1"/>
  <c r="E583" i="1"/>
  <c r="L582" i="1"/>
  <c r="D582" i="1"/>
  <c r="D214" i="1"/>
  <c r="E215" i="1"/>
  <c r="L214" i="1"/>
  <c r="K511" i="1" l="1"/>
  <c r="H511" i="1"/>
  <c r="G511" i="1"/>
  <c r="K512" i="1" s="1"/>
  <c r="J511" i="1"/>
  <c r="I133" i="1"/>
  <c r="F133" i="1" s="1"/>
  <c r="H134" i="1" s="1"/>
  <c r="H133" i="1"/>
  <c r="K134" i="1"/>
  <c r="J134" i="1"/>
  <c r="M133" i="1"/>
  <c r="L583" i="1"/>
  <c r="D583" i="1"/>
  <c r="E584" i="1"/>
  <c r="D215" i="1"/>
  <c r="E216" i="1"/>
  <c r="L215" i="1"/>
  <c r="M511" i="1" l="1"/>
  <c r="I511" i="1"/>
  <c r="F511" i="1" s="1"/>
  <c r="G512" i="1" s="1"/>
  <c r="G134" i="1"/>
  <c r="I134" i="1" s="1"/>
  <c r="F134" i="1" s="1"/>
  <c r="H135" i="1" s="1"/>
  <c r="K135" i="1"/>
  <c r="J135" i="1"/>
  <c r="M134" i="1"/>
  <c r="E585" i="1"/>
  <c r="L584" i="1"/>
  <c r="D584" i="1"/>
  <c r="D216" i="1"/>
  <c r="E217" i="1"/>
  <c r="L216" i="1"/>
  <c r="H512" i="1" l="1"/>
  <c r="J512" i="1"/>
  <c r="I512" i="1" s="1"/>
  <c r="F512" i="1" s="1"/>
  <c r="G135" i="1"/>
  <c r="I135" i="1" s="1"/>
  <c r="F135" i="1" s="1"/>
  <c r="G136" i="1" s="1"/>
  <c r="M512" i="1"/>
  <c r="K513" i="1"/>
  <c r="G513" i="1"/>
  <c r="J513" i="1"/>
  <c r="H513" i="1"/>
  <c r="J136" i="1"/>
  <c r="K136" i="1"/>
  <c r="M135" i="1"/>
  <c r="L585" i="1"/>
  <c r="D585" i="1"/>
  <c r="E586" i="1"/>
  <c r="D217" i="1"/>
  <c r="E218" i="1"/>
  <c r="L217" i="1"/>
  <c r="I513" i="1" l="1"/>
  <c r="F513" i="1" s="1"/>
  <c r="G514" i="1" s="1"/>
  <c r="M513" i="1"/>
  <c r="K514" i="1"/>
  <c r="H136" i="1"/>
  <c r="M136" i="1"/>
  <c r="I136" i="1"/>
  <c r="F136" i="1" s="1"/>
  <c r="E587" i="1"/>
  <c r="L586" i="1"/>
  <c r="D586" i="1"/>
  <c r="D218" i="1"/>
  <c r="E219" i="1"/>
  <c r="L218" i="1"/>
  <c r="H514" i="1" l="1"/>
  <c r="M514" i="1" s="1"/>
  <c r="J514" i="1"/>
  <c r="I514" i="1" s="1"/>
  <c r="F514" i="1" s="1"/>
  <c r="K515" i="1"/>
  <c r="J137" i="1"/>
  <c r="K137" i="1"/>
  <c r="H137" i="1"/>
  <c r="G137" i="1"/>
  <c r="D587" i="1"/>
  <c r="L587" i="1"/>
  <c r="E588" i="1"/>
  <c r="D219" i="1"/>
  <c r="E220" i="1"/>
  <c r="L219" i="1"/>
  <c r="H515" i="1" l="1"/>
  <c r="J515" i="1"/>
  <c r="G515" i="1"/>
  <c r="K516" i="1" s="1"/>
  <c r="I137" i="1"/>
  <c r="F137" i="1" s="1"/>
  <c r="G138" i="1" s="1"/>
  <c r="J138" i="1"/>
  <c r="K138" i="1"/>
  <c r="M137" i="1"/>
  <c r="E589" i="1"/>
  <c r="L588" i="1"/>
  <c r="D588" i="1"/>
  <c r="D220" i="1"/>
  <c r="E221" i="1"/>
  <c r="L220" i="1"/>
  <c r="I515" i="1" l="1"/>
  <c r="F515" i="1" s="1"/>
  <c r="J516" i="1" s="1"/>
  <c r="M515" i="1"/>
  <c r="H138" i="1"/>
  <c r="M138" i="1"/>
  <c r="I138" i="1"/>
  <c r="F138" i="1" s="1"/>
  <c r="E590" i="1"/>
  <c r="L589" i="1"/>
  <c r="D589" i="1"/>
  <c r="D221" i="1"/>
  <c r="E222" i="1"/>
  <c r="L221" i="1"/>
  <c r="H516" i="1" l="1"/>
  <c r="G516" i="1"/>
  <c r="I516" i="1" s="1"/>
  <c r="F516" i="1" s="1"/>
  <c r="H517" i="1" s="1"/>
  <c r="J139" i="1"/>
  <c r="K139" i="1"/>
  <c r="G139" i="1"/>
  <c r="H139" i="1"/>
  <c r="E591" i="1"/>
  <c r="L590" i="1"/>
  <c r="D590" i="1"/>
  <c r="D222" i="1"/>
  <c r="E223" i="1"/>
  <c r="L222" i="1"/>
  <c r="M516" i="1" l="1"/>
  <c r="K517" i="1"/>
  <c r="J517" i="1"/>
  <c r="G517" i="1"/>
  <c r="I517" i="1" s="1"/>
  <c r="F517" i="1" s="1"/>
  <c r="I139" i="1"/>
  <c r="F139" i="1" s="1"/>
  <c r="G140" i="1" s="1"/>
  <c r="K140" i="1"/>
  <c r="J140" i="1"/>
  <c r="M139" i="1"/>
  <c r="L591" i="1"/>
  <c r="D591" i="1"/>
  <c r="E592" i="1"/>
  <c r="D223" i="1"/>
  <c r="E224" i="1"/>
  <c r="L223" i="1"/>
  <c r="K518" i="1" l="1"/>
  <c r="M517" i="1"/>
  <c r="G518" i="1"/>
  <c r="H518" i="1"/>
  <c r="J518" i="1"/>
  <c r="I140" i="1"/>
  <c r="F140" i="1" s="1"/>
  <c r="G141" i="1" s="1"/>
  <c r="K519" i="1"/>
  <c r="H140" i="1"/>
  <c r="K141" i="1"/>
  <c r="J141" i="1"/>
  <c r="M140" i="1"/>
  <c r="L592" i="1"/>
  <c r="D592" i="1"/>
  <c r="E593" i="1"/>
  <c r="D224" i="1"/>
  <c r="E225" i="1"/>
  <c r="L224" i="1"/>
  <c r="M518" i="1" l="1"/>
  <c r="I518" i="1"/>
  <c r="F518" i="1" s="1"/>
  <c r="J519" i="1" s="1"/>
  <c r="H141" i="1"/>
  <c r="I141" i="1"/>
  <c r="F141" i="1" s="1"/>
  <c r="G142" i="1" s="1"/>
  <c r="G519" i="1"/>
  <c r="H519" i="1"/>
  <c r="M141" i="1"/>
  <c r="K142" i="1"/>
  <c r="J142" i="1"/>
  <c r="L593" i="1"/>
  <c r="D593" i="1"/>
  <c r="E594" i="1"/>
  <c r="D225" i="1"/>
  <c r="E226" i="1"/>
  <c r="L225" i="1"/>
  <c r="H142" i="1" l="1"/>
  <c r="I519" i="1"/>
  <c r="F519" i="1" s="1"/>
  <c r="K520" i="1"/>
  <c r="M519" i="1"/>
  <c r="I142" i="1"/>
  <c r="F142" i="1" s="1"/>
  <c r="G143" i="1" s="1"/>
  <c r="K143" i="1"/>
  <c r="J143" i="1"/>
  <c r="M142" i="1"/>
  <c r="D594" i="1"/>
  <c r="L594" i="1"/>
  <c r="E595" i="1"/>
  <c r="D226" i="1"/>
  <c r="E227" i="1"/>
  <c r="L226" i="1"/>
  <c r="J520" i="1" l="1"/>
  <c r="H520" i="1"/>
  <c r="G520" i="1"/>
  <c r="H143" i="1"/>
  <c r="I143" i="1"/>
  <c r="F143" i="1" s="1"/>
  <c r="H144" i="1" s="1"/>
  <c r="J144" i="1"/>
  <c r="K144" i="1"/>
  <c r="M143" i="1"/>
  <c r="D595" i="1"/>
  <c r="L595" i="1"/>
  <c r="E596" i="1"/>
  <c r="D227" i="1"/>
  <c r="E228" i="1"/>
  <c r="L227" i="1"/>
  <c r="M520" i="1" l="1"/>
  <c r="I520" i="1"/>
  <c r="F520" i="1" s="1"/>
  <c r="G144" i="1"/>
  <c r="I144" i="1" s="1"/>
  <c r="F144" i="1" s="1"/>
  <c r="H145" i="1" s="1"/>
  <c r="J145" i="1"/>
  <c r="K145" i="1"/>
  <c r="M144" i="1"/>
  <c r="E597" i="1"/>
  <c r="D596" i="1"/>
  <c r="L596" i="1"/>
  <c r="D228" i="1"/>
  <c r="E229" i="1"/>
  <c r="L228" i="1"/>
  <c r="K521" i="1" l="1"/>
  <c r="G521" i="1"/>
  <c r="J521" i="1"/>
  <c r="I521" i="1" s="1"/>
  <c r="F521" i="1" s="1"/>
  <c r="H521" i="1"/>
  <c r="G145" i="1"/>
  <c r="I145" i="1" s="1"/>
  <c r="F145" i="1" s="1"/>
  <c r="M145" i="1"/>
  <c r="E598" i="1"/>
  <c r="D597" i="1"/>
  <c r="L597" i="1"/>
  <c r="D229" i="1"/>
  <c r="E230" i="1"/>
  <c r="L229" i="1"/>
  <c r="K522" i="1" l="1"/>
  <c r="J522" i="1"/>
  <c r="H522" i="1"/>
  <c r="G522" i="1"/>
  <c r="K523" i="1" s="1"/>
  <c r="M521" i="1"/>
  <c r="J146" i="1"/>
  <c r="K146" i="1"/>
  <c r="G146" i="1"/>
  <c r="H146" i="1"/>
  <c r="E599" i="1"/>
  <c r="L598" i="1"/>
  <c r="D598" i="1"/>
  <c r="D230" i="1"/>
  <c r="E231" i="1"/>
  <c r="L230" i="1"/>
  <c r="M522" i="1" l="1"/>
  <c r="I522" i="1"/>
  <c r="F522" i="1" s="1"/>
  <c r="G523" i="1" s="1"/>
  <c r="I146" i="1"/>
  <c r="F146" i="1" s="1"/>
  <c r="G147" i="1" s="1"/>
  <c r="K147" i="1"/>
  <c r="J147" i="1"/>
  <c r="M146" i="1"/>
  <c r="L599" i="1"/>
  <c r="E600" i="1"/>
  <c r="D599" i="1"/>
  <c r="D231" i="1"/>
  <c r="E232" i="1"/>
  <c r="L231" i="1"/>
  <c r="J523" i="1" l="1"/>
  <c r="H523" i="1"/>
  <c r="M523" i="1" s="1"/>
  <c r="H147" i="1"/>
  <c r="K524" i="1"/>
  <c r="I523" i="1"/>
  <c r="F523" i="1" s="1"/>
  <c r="I147" i="1"/>
  <c r="F147" i="1" s="1"/>
  <c r="H148" i="1" s="1"/>
  <c r="M147" i="1"/>
  <c r="K148" i="1"/>
  <c r="J148" i="1"/>
  <c r="L600" i="1"/>
  <c r="D600" i="1"/>
  <c r="E601" i="1"/>
  <c r="D232" i="1"/>
  <c r="E233" i="1"/>
  <c r="L232" i="1"/>
  <c r="G148" i="1" l="1"/>
  <c r="I148" i="1" s="1"/>
  <c r="F148" i="1" s="1"/>
  <c r="J524" i="1"/>
  <c r="H524" i="1"/>
  <c r="G524" i="1"/>
  <c r="M148" i="1"/>
  <c r="D601" i="1"/>
  <c r="E602" i="1"/>
  <c r="L601" i="1"/>
  <c r="D233" i="1"/>
  <c r="E234" i="1"/>
  <c r="L233" i="1"/>
  <c r="I524" i="1" l="1"/>
  <c r="F524" i="1" s="1"/>
  <c r="G525" i="1" s="1"/>
  <c r="K525" i="1"/>
  <c r="M524" i="1"/>
  <c r="J149" i="1"/>
  <c r="K149" i="1"/>
  <c r="H149" i="1"/>
  <c r="G149" i="1"/>
  <c r="D602" i="1"/>
  <c r="E603" i="1"/>
  <c r="L602" i="1"/>
  <c r="D234" i="1"/>
  <c r="E235" i="1"/>
  <c r="L234" i="1"/>
  <c r="H525" i="1" l="1"/>
  <c r="M525" i="1" s="1"/>
  <c r="J525" i="1"/>
  <c r="I525" i="1" s="1"/>
  <c r="F525" i="1" s="1"/>
  <c r="M149" i="1"/>
  <c r="I149" i="1"/>
  <c r="F149" i="1" s="1"/>
  <c r="E604" i="1"/>
  <c r="D603" i="1"/>
  <c r="L603" i="1"/>
  <c r="D235" i="1"/>
  <c r="E236" i="1"/>
  <c r="L235" i="1"/>
  <c r="K526" i="1" l="1"/>
  <c r="J526" i="1"/>
  <c r="G526" i="1"/>
  <c r="H526" i="1"/>
  <c r="K150" i="1"/>
  <c r="J150" i="1"/>
  <c r="G150" i="1"/>
  <c r="H150" i="1"/>
  <c r="D604" i="1"/>
  <c r="E605" i="1"/>
  <c r="L604" i="1"/>
  <c r="D236" i="1"/>
  <c r="E237" i="1"/>
  <c r="L236" i="1"/>
  <c r="M526" i="1" l="1"/>
  <c r="I526" i="1"/>
  <c r="F526" i="1" s="1"/>
  <c r="M150" i="1"/>
  <c r="I150" i="1"/>
  <c r="F150" i="1" s="1"/>
  <c r="L605" i="1"/>
  <c r="D605" i="1"/>
  <c r="E606" i="1"/>
  <c r="D237" i="1"/>
  <c r="E238" i="1"/>
  <c r="L237" i="1"/>
  <c r="K527" i="1" l="1"/>
  <c r="J527" i="1"/>
  <c r="G527" i="1"/>
  <c r="H527" i="1"/>
  <c r="J151" i="1"/>
  <c r="K151" i="1"/>
  <c r="G151" i="1"/>
  <c r="H151" i="1"/>
  <c r="E607" i="1"/>
  <c r="D606" i="1"/>
  <c r="L606" i="1"/>
  <c r="D238" i="1"/>
  <c r="E239" i="1"/>
  <c r="L238" i="1"/>
  <c r="M527" i="1" l="1"/>
  <c r="I527" i="1"/>
  <c r="F527" i="1" s="1"/>
  <c r="I151" i="1"/>
  <c r="F151" i="1" s="1"/>
  <c r="H152" i="1" s="1"/>
  <c r="J152" i="1"/>
  <c r="K152" i="1"/>
  <c r="M151" i="1"/>
  <c r="E608" i="1"/>
  <c r="D607" i="1"/>
  <c r="L607" i="1"/>
  <c r="D239" i="1"/>
  <c r="E240" i="1"/>
  <c r="L239" i="1"/>
  <c r="G152" i="1" l="1"/>
  <c r="K528" i="1"/>
  <c r="J528" i="1"/>
  <c r="H528" i="1"/>
  <c r="G528" i="1"/>
  <c r="M152" i="1"/>
  <c r="D152" i="1" s="1"/>
  <c r="I152" i="1"/>
  <c r="F152" i="1" s="1"/>
  <c r="D608" i="1"/>
  <c r="E609" i="1"/>
  <c r="L608" i="1"/>
  <c r="D240" i="1"/>
  <c r="E241" i="1"/>
  <c r="L240" i="1"/>
  <c r="M528" i="1" l="1"/>
  <c r="I528" i="1"/>
  <c r="F528" i="1" s="1"/>
  <c r="J153" i="1"/>
  <c r="K153" i="1"/>
  <c r="H153" i="1"/>
  <c r="G153" i="1"/>
  <c r="E610" i="1"/>
  <c r="L609" i="1"/>
  <c r="D609" i="1"/>
  <c r="D241" i="1"/>
  <c r="E242" i="1"/>
  <c r="L241" i="1"/>
  <c r="K529" i="1" l="1"/>
  <c r="J529" i="1"/>
  <c r="H529" i="1"/>
  <c r="G529" i="1"/>
  <c r="M153" i="1"/>
  <c r="I153" i="1"/>
  <c r="F153" i="1" s="1"/>
  <c r="D610" i="1"/>
  <c r="E611" i="1"/>
  <c r="L610" i="1"/>
  <c r="D242" i="1"/>
  <c r="E243" i="1"/>
  <c r="L242" i="1"/>
  <c r="M529" i="1" l="1"/>
  <c r="I529" i="1"/>
  <c r="F529" i="1" s="1"/>
  <c r="J154" i="1"/>
  <c r="K154" i="1"/>
  <c r="H154" i="1"/>
  <c r="G154" i="1"/>
  <c r="D611" i="1"/>
  <c r="L611" i="1"/>
  <c r="E612" i="1"/>
  <c r="D243" i="1"/>
  <c r="E244" i="1"/>
  <c r="L243" i="1"/>
  <c r="K530" i="1" l="1"/>
  <c r="G530" i="1"/>
  <c r="H530" i="1"/>
  <c r="J530" i="1"/>
  <c r="M154" i="1"/>
  <c r="I154" i="1"/>
  <c r="F154" i="1" s="1"/>
  <c r="D612" i="1"/>
  <c r="E613" i="1"/>
  <c r="L612" i="1"/>
  <c r="D244" i="1"/>
  <c r="E245" i="1"/>
  <c r="L244" i="1"/>
  <c r="K531" i="1" l="1"/>
  <c r="M530" i="1"/>
  <c r="I530" i="1"/>
  <c r="F530" i="1" s="1"/>
  <c r="K155" i="1"/>
  <c r="J155" i="1"/>
  <c r="G155" i="1"/>
  <c r="H155" i="1"/>
  <c r="D613" i="1"/>
  <c r="E614" i="1"/>
  <c r="L613" i="1"/>
  <c r="D245" i="1"/>
  <c r="E246" i="1"/>
  <c r="L245" i="1"/>
  <c r="G531" i="1" l="1"/>
  <c r="J531" i="1"/>
  <c r="H531" i="1"/>
  <c r="M155" i="1"/>
  <c r="I155" i="1"/>
  <c r="F155" i="1" s="1"/>
  <c r="L614" i="1"/>
  <c r="E615" i="1"/>
  <c r="D614" i="1"/>
  <c r="D246" i="1"/>
  <c r="E247" i="1"/>
  <c r="L246" i="1"/>
  <c r="I531" i="1" l="1"/>
  <c r="F531" i="1" s="1"/>
  <c r="M531" i="1"/>
  <c r="J156" i="1"/>
  <c r="K156" i="1"/>
  <c r="H156" i="1"/>
  <c r="G156" i="1"/>
  <c r="L615" i="1"/>
  <c r="D615" i="1"/>
  <c r="E616" i="1"/>
  <c r="D247" i="1"/>
  <c r="E248" i="1"/>
  <c r="L247" i="1"/>
  <c r="K532" i="1" l="1"/>
  <c r="G532" i="1"/>
  <c r="H532" i="1"/>
  <c r="J532" i="1"/>
  <c r="M156" i="1"/>
  <c r="I156" i="1"/>
  <c r="F156" i="1" s="1"/>
  <c r="D616" i="1"/>
  <c r="E617" i="1"/>
  <c r="L616" i="1"/>
  <c r="D248" i="1"/>
  <c r="E249" i="1"/>
  <c r="L248" i="1"/>
  <c r="M532" i="1" l="1"/>
  <c r="I532" i="1"/>
  <c r="F532" i="1" s="1"/>
  <c r="K157" i="1"/>
  <c r="J157" i="1"/>
  <c r="H157" i="1"/>
  <c r="G157" i="1"/>
  <c r="E618" i="1"/>
  <c r="L617" i="1"/>
  <c r="D617" i="1"/>
  <c r="D249" i="1"/>
  <c r="E250" i="1"/>
  <c r="L249" i="1"/>
  <c r="K533" i="1" l="1"/>
  <c r="G533" i="1"/>
  <c r="H533" i="1"/>
  <c r="J533" i="1"/>
  <c r="M157" i="1"/>
  <c r="I157" i="1"/>
  <c r="F157" i="1" s="1"/>
  <c r="L618" i="1"/>
  <c r="E619" i="1"/>
  <c r="D618" i="1"/>
  <c r="D250" i="1"/>
  <c r="E251" i="1"/>
  <c r="L250" i="1"/>
  <c r="K534" i="1" l="1"/>
  <c r="M533" i="1"/>
  <c r="I533" i="1"/>
  <c r="F533" i="1" s="1"/>
  <c r="K158" i="1"/>
  <c r="J158" i="1"/>
  <c r="G158" i="1"/>
  <c r="H158" i="1"/>
  <c r="E620" i="1"/>
  <c r="D619" i="1"/>
  <c r="L619" i="1"/>
  <c r="D251" i="1"/>
  <c r="E252" i="1"/>
  <c r="L251" i="1"/>
  <c r="I158" i="1" l="1"/>
  <c r="F158" i="1" s="1"/>
  <c r="H159" i="1" s="1"/>
  <c r="G534" i="1"/>
  <c r="H534" i="1"/>
  <c r="J534" i="1"/>
  <c r="J159" i="1"/>
  <c r="K159" i="1"/>
  <c r="M158" i="1"/>
  <c r="D620" i="1"/>
  <c r="E621" i="1"/>
  <c r="L620" i="1"/>
  <c r="D252" i="1"/>
  <c r="E253" i="1"/>
  <c r="L252" i="1"/>
  <c r="I534" i="1" l="1"/>
  <c r="F534" i="1" s="1"/>
  <c r="H535" i="1" s="1"/>
  <c r="G159" i="1"/>
  <c r="I159" i="1" s="1"/>
  <c r="F159" i="1" s="1"/>
  <c r="K535" i="1"/>
  <c r="M534" i="1"/>
  <c r="M159" i="1"/>
  <c r="D621" i="1"/>
  <c r="E622" i="1"/>
  <c r="L621" i="1"/>
  <c r="D253" i="1"/>
  <c r="E254" i="1"/>
  <c r="L253" i="1"/>
  <c r="J535" i="1" l="1"/>
  <c r="G535" i="1"/>
  <c r="M535" i="1" s="1"/>
  <c r="K536" i="1"/>
  <c r="J160" i="1"/>
  <c r="K160" i="1"/>
  <c r="H160" i="1"/>
  <c r="G160" i="1"/>
  <c r="E623" i="1"/>
  <c r="L622" i="1"/>
  <c r="D622" i="1"/>
  <c r="D254" i="1"/>
  <c r="E255" i="1"/>
  <c r="L254" i="1"/>
  <c r="I535" i="1" l="1"/>
  <c r="F535" i="1" s="1"/>
  <c r="H536" i="1" s="1"/>
  <c r="I160" i="1"/>
  <c r="F160" i="1" s="1"/>
  <c r="H161" i="1" s="1"/>
  <c r="J161" i="1"/>
  <c r="K161" i="1"/>
  <c r="M160" i="1"/>
  <c r="L623" i="1"/>
  <c r="E624" i="1"/>
  <c r="D623" i="1"/>
  <c r="D255" i="1"/>
  <c r="E256" i="1"/>
  <c r="L255" i="1"/>
  <c r="J536" i="1" l="1"/>
  <c r="G536" i="1"/>
  <c r="M536" i="1" s="1"/>
  <c r="I536" i="1"/>
  <c r="F536" i="1" s="1"/>
  <c r="J537" i="1" s="1"/>
  <c r="K537" i="1"/>
  <c r="G161" i="1"/>
  <c r="I161" i="1" s="1"/>
  <c r="F161" i="1" s="1"/>
  <c r="G162" i="1" s="1"/>
  <c r="J162" i="1"/>
  <c r="K162" i="1"/>
  <c r="M161" i="1"/>
  <c r="E625" i="1"/>
  <c r="L624" i="1"/>
  <c r="D624" i="1"/>
  <c r="D256" i="1"/>
  <c r="E257" i="1"/>
  <c r="L256" i="1"/>
  <c r="G537" i="1" l="1"/>
  <c r="H537" i="1"/>
  <c r="M537" i="1" s="1"/>
  <c r="I537" i="1"/>
  <c r="F537" i="1" s="1"/>
  <c r="H162" i="1"/>
  <c r="I162" i="1"/>
  <c r="F162" i="1" s="1"/>
  <c r="H163" i="1" s="1"/>
  <c r="J163" i="1"/>
  <c r="K163" i="1"/>
  <c r="M162" i="1"/>
  <c r="E626" i="1"/>
  <c r="L625" i="1"/>
  <c r="D625" i="1"/>
  <c r="D257" i="1"/>
  <c r="E258" i="1"/>
  <c r="L257" i="1"/>
  <c r="K538" i="1" l="1"/>
  <c r="G538" i="1"/>
  <c r="J538" i="1"/>
  <c r="I538" i="1" s="1"/>
  <c r="F538" i="1" s="1"/>
  <c r="H538" i="1"/>
  <c r="G163" i="1"/>
  <c r="I163" i="1" s="1"/>
  <c r="F163" i="1" s="1"/>
  <c r="H164" i="1" s="1"/>
  <c r="J164" i="1"/>
  <c r="K164" i="1"/>
  <c r="M163" i="1"/>
  <c r="L626" i="1"/>
  <c r="D626" i="1"/>
  <c r="E627" i="1"/>
  <c r="D258" i="1"/>
  <c r="E259" i="1"/>
  <c r="L258" i="1"/>
  <c r="G539" i="1" l="1"/>
  <c r="H539" i="1"/>
  <c r="J539" i="1"/>
  <c r="K539" i="1"/>
  <c r="M538" i="1"/>
  <c r="G164" i="1"/>
  <c r="I164" i="1" s="1"/>
  <c r="F164" i="1" s="1"/>
  <c r="M164" i="1"/>
  <c r="E628" i="1"/>
  <c r="L627" i="1"/>
  <c r="D627" i="1"/>
  <c r="D259" i="1"/>
  <c r="E260" i="1"/>
  <c r="L259" i="1"/>
  <c r="M539" i="1" l="1"/>
  <c r="I539" i="1"/>
  <c r="F539" i="1" s="1"/>
  <c r="J165" i="1"/>
  <c r="K165" i="1"/>
  <c r="G165" i="1"/>
  <c r="H165" i="1"/>
  <c r="L628" i="1"/>
  <c r="E629" i="1"/>
  <c r="D628" i="1"/>
  <c r="D260" i="1"/>
  <c r="E261" i="1"/>
  <c r="L260" i="1"/>
  <c r="K540" i="1" l="1"/>
  <c r="H540" i="1"/>
  <c r="G540" i="1"/>
  <c r="M540" i="1" s="1"/>
  <c r="J540" i="1"/>
  <c r="I165" i="1"/>
  <c r="F165" i="1" s="1"/>
  <c r="G166" i="1" s="1"/>
  <c r="K166" i="1"/>
  <c r="J166" i="1"/>
  <c r="M165" i="1"/>
  <c r="E630" i="1"/>
  <c r="D629" i="1"/>
  <c r="L629" i="1"/>
  <c r="D261" i="1"/>
  <c r="E262" i="1"/>
  <c r="L261" i="1"/>
  <c r="H166" i="1" l="1"/>
  <c r="I540" i="1"/>
  <c r="F540" i="1" s="1"/>
  <c r="K541" i="1" s="1"/>
  <c r="I166" i="1"/>
  <c r="F166" i="1" s="1"/>
  <c r="G167" i="1" s="1"/>
  <c r="J167" i="1"/>
  <c r="K167" i="1"/>
  <c r="M166" i="1"/>
  <c r="E631" i="1"/>
  <c r="L630" i="1"/>
  <c r="D630" i="1"/>
  <c r="D262" i="1"/>
  <c r="E263" i="1"/>
  <c r="L262" i="1"/>
  <c r="H541" i="1" l="1"/>
  <c r="J541" i="1"/>
  <c r="G541" i="1"/>
  <c r="M541" i="1" s="1"/>
  <c r="H167" i="1"/>
  <c r="I167" i="1"/>
  <c r="F167" i="1" s="1"/>
  <c r="G168" i="1" s="1"/>
  <c r="J168" i="1"/>
  <c r="K168" i="1"/>
  <c r="M167" i="1"/>
  <c r="L631" i="1"/>
  <c r="E632" i="1"/>
  <c r="D631" i="1"/>
  <c r="D263" i="1"/>
  <c r="E264" i="1"/>
  <c r="L263" i="1"/>
  <c r="I541" i="1" l="1"/>
  <c r="F541" i="1" s="1"/>
  <c r="H168" i="1"/>
  <c r="I168" i="1"/>
  <c r="F168" i="1" s="1"/>
  <c r="G169" i="1" s="1"/>
  <c r="M168" i="1"/>
  <c r="K169" i="1"/>
  <c r="J169" i="1"/>
  <c r="E633" i="1"/>
  <c r="L632" i="1"/>
  <c r="D632" i="1"/>
  <c r="D264" i="1"/>
  <c r="E265" i="1"/>
  <c r="L264" i="1"/>
  <c r="H169" i="1" l="1"/>
  <c r="K542" i="1"/>
  <c r="G542" i="1"/>
  <c r="H542" i="1"/>
  <c r="J542" i="1"/>
  <c r="I169" i="1"/>
  <c r="F169" i="1" s="1"/>
  <c r="H170" i="1" s="1"/>
  <c r="J170" i="1"/>
  <c r="K170" i="1"/>
  <c r="M169" i="1"/>
  <c r="D633" i="1"/>
  <c r="L633" i="1"/>
  <c r="E634" i="1"/>
  <c r="D265" i="1"/>
  <c r="E266" i="1"/>
  <c r="L265" i="1"/>
  <c r="M542" i="1" l="1"/>
  <c r="I542" i="1"/>
  <c r="F542" i="1" s="1"/>
  <c r="G170" i="1"/>
  <c r="I170" i="1" s="1"/>
  <c r="F170" i="1" s="1"/>
  <c r="M170" i="1"/>
  <c r="E635" i="1"/>
  <c r="L634" i="1"/>
  <c r="D634" i="1"/>
  <c r="D266" i="1"/>
  <c r="E267" i="1"/>
  <c r="L266" i="1"/>
  <c r="K543" i="1" l="1"/>
  <c r="J543" i="1"/>
  <c r="G543" i="1"/>
  <c r="H543" i="1"/>
  <c r="K171" i="1"/>
  <c r="J171" i="1"/>
  <c r="H171" i="1"/>
  <c r="G171" i="1"/>
  <c r="E636" i="1"/>
  <c r="D635" i="1"/>
  <c r="L635" i="1"/>
  <c r="D267" i="1"/>
  <c r="E268" i="1"/>
  <c r="L267" i="1"/>
  <c r="M543" i="1" l="1"/>
  <c r="I543" i="1"/>
  <c r="F543" i="1" s="1"/>
  <c r="I171" i="1"/>
  <c r="F171" i="1" s="1"/>
  <c r="G172" i="1" s="1"/>
  <c r="M171" i="1"/>
  <c r="J172" i="1"/>
  <c r="K172" i="1"/>
  <c r="E637" i="1"/>
  <c r="D636" i="1"/>
  <c r="L636" i="1"/>
  <c r="D268" i="1"/>
  <c r="E269" i="1"/>
  <c r="L268" i="1"/>
  <c r="H172" i="1" l="1"/>
  <c r="K544" i="1"/>
  <c r="H544" i="1"/>
  <c r="J544" i="1"/>
  <c r="G544" i="1"/>
  <c r="M172" i="1"/>
  <c r="I172" i="1"/>
  <c r="F172" i="1" s="1"/>
  <c r="D637" i="1"/>
  <c r="E638" i="1"/>
  <c r="L637" i="1"/>
  <c r="D269" i="1"/>
  <c r="E270" i="1"/>
  <c r="L269" i="1"/>
  <c r="I544" i="1" l="1"/>
  <c r="F544" i="1" s="1"/>
  <c r="G545" i="1" s="1"/>
  <c r="K546" i="1" s="1"/>
  <c r="K545" i="1"/>
  <c r="M544" i="1"/>
  <c r="J173" i="1"/>
  <c r="K173" i="1"/>
  <c r="G173" i="1"/>
  <c r="H173" i="1"/>
  <c r="L638" i="1"/>
  <c r="D638" i="1"/>
  <c r="E639" i="1"/>
  <c r="D270" i="1"/>
  <c r="E271" i="1"/>
  <c r="L270" i="1"/>
  <c r="H545" i="1" l="1"/>
  <c r="M545" i="1" s="1"/>
  <c r="J545" i="1"/>
  <c r="I545" i="1" s="1"/>
  <c r="F545" i="1" s="1"/>
  <c r="I173" i="1"/>
  <c r="F173" i="1" s="1"/>
  <c r="G174" i="1" s="1"/>
  <c r="J174" i="1"/>
  <c r="K174" i="1"/>
  <c r="M173" i="1"/>
  <c r="L639" i="1"/>
  <c r="E640" i="1"/>
  <c r="D639" i="1"/>
  <c r="D271" i="1"/>
  <c r="E272" i="1"/>
  <c r="L271" i="1"/>
  <c r="J546" i="1" l="1"/>
  <c r="G546" i="1"/>
  <c r="H546" i="1"/>
  <c r="H174" i="1"/>
  <c r="I174" i="1"/>
  <c r="F174" i="1" s="1"/>
  <c r="H175" i="1" s="1"/>
  <c r="J175" i="1"/>
  <c r="K175" i="1"/>
  <c r="M174" i="1"/>
  <c r="L640" i="1"/>
  <c r="D640" i="1"/>
  <c r="E641" i="1"/>
  <c r="D272" i="1"/>
  <c r="E273" i="1"/>
  <c r="L272" i="1"/>
  <c r="I546" i="1" l="1"/>
  <c r="F546" i="1" s="1"/>
  <c r="M546" i="1"/>
  <c r="G175" i="1"/>
  <c r="I175" i="1" s="1"/>
  <c r="F175" i="1" s="1"/>
  <c r="H176" i="1" s="1"/>
  <c r="K176" i="1"/>
  <c r="J176" i="1"/>
  <c r="M175" i="1"/>
  <c r="E642" i="1"/>
  <c r="L641" i="1"/>
  <c r="D641" i="1"/>
  <c r="D273" i="1"/>
  <c r="E274" i="1"/>
  <c r="L273" i="1"/>
  <c r="K547" i="1" l="1"/>
  <c r="G547" i="1"/>
  <c r="J547" i="1"/>
  <c r="H547" i="1"/>
  <c r="G176" i="1"/>
  <c r="I176" i="1" s="1"/>
  <c r="F176" i="1" s="1"/>
  <c r="M176" i="1"/>
  <c r="J177" i="1"/>
  <c r="K177" i="1"/>
  <c r="D642" i="1"/>
  <c r="E643" i="1"/>
  <c r="L642" i="1"/>
  <c r="D274" i="1"/>
  <c r="E275" i="1"/>
  <c r="J273" i="1"/>
  <c r="K273" i="1"/>
  <c r="L274" i="1"/>
  <c r="I547" i="1" l="1"/>
  <c r="F547" i="1" s="1"/>
  <c r="G548" i="1"/>
  <c r="H548" i="1"/>
  <c r="J548" i="1"/>
  <c r="K548" i="1"/>
  <c r="M547" i="1"/>
  <c r="G177" i="1"/>
  <c r="I177" i="1" s="1"/>
  <c r="F177" i="1" s="1"/>
  <c r="H177" i="1"/>
  <c r="M177" i="1"/>
  <c r="D643" i="1"/>
  <c r="L643" i="1"/>
  <c r="E644" i="1"/>
  <c r="D275" i="1"/>
  <c r="E276" i="1"/>
  <c r="K274" i="1"/>
  <c r="L275" i="1"/>
  <c r="J274" i="1"/>
  <c r="M548" i="1" l="1"/>
  <c r="K549" i="1"/>
  <c r="I548" i="1"/>
  <c r="F548" i="1" s="1"/>
  <c r="J178" i="1"/>
  <c r="K178" i="1"/>
  <c r="G178" i="1"/>
  <c r="H178" i="1"/>
  <c r="E645" i="1"/>
  <c r="L644" i="1"/>
  <c r="D644" i="1"/>
  <c r="D276" i="1"/>
  <c r="E277" i="1"/>
  <c r="K275" i="1"/>
  <c r="L276" i="1"/>
  <c r="J275" i="1"/>
  <c r="G549" i="1" l="1"/>
  <c r="H549" i="1"/>
  <c r="J549" i="1"/>
  <c r="I178" i="1"/>
  <c r="F178" i="1" s="1"/>
  <c r="H179" i="1" s="1"/>
  <c r="J179" i="1"/>
  <c r="K179" i="1"/>
  <c r="M178" i="1"/>
  <c r="E646" i="1"/>
  <c r="L645" i="1"/>
  <c r="D645" i="1"/>
  <c r="D277" i="1"/>
  <c r="E278" i="1"/>
  <c r="K276" i="1"/>
  <c r="L277" i="1"/>
  <c r="J276" i="1"/>
  <c r="M549" i="1" l="1"/>
  <c r="I549" i="1"/>
  <c r="F549" i="1" s="1"/>
  <c r="G550" i="1" s="1"/>
  <c r="G179" i="1"/>
  <c r="I179" i="1" s="1"/>
  <c r="F179" i="1" s="1"/>
  <c r="G180" i="1" s="1"/>
  <c r="K180" i="1"/>
  <c r="J180" i="1"/>
  <c r="M179" i="1"/>
  <c r="D646" i="1"/>
  <c r="E647" i="1"/>
  <c r="L646" i="1"/>
  <c r="D278" i="1"/>
  <c r="E279" i="1"/>
  <c r="K277" i="1"/>
  <c r="J277" i="1"/>
  <c r="L278" i="1"/>
  <c r="K551" i="1" l="1"/>
  <c r="K550" i="1"/>
  <c r="H550" i="1"/>
  <c r="M550" i="1" s="1"/>
  <c r="J550" i="1"/>
  <c r="I550" i="1" s="1"/>
  <c r="F550" i="1" s="1"/>
  <c r="I180" i="1"/>
  <c r="F180" i="1" s="1"/>
  <c r="G181" i="1" s="1"/>
  <c r="H180" i="1"/>
  <c r="J181" i="1"/>
  <c r="K181" i="1"/>
  <c r="M180" i="1"/>
  <c r="L647" i="1"/>
  <c r="E648" i="1"/>
  <c r="D647" i="1"/>
  <c r="D279" i="1"/>
  <c r="E280" i="1"/>
  <c r="K278" i="1"/>
  <c r="L279" i="1"/>
  <c r="J278" i="1"/>
  <c r="H181" i="1" l="1"/>
  <c r="G551" i="1"/>
  <c r="H551" i="1"/>
  <c r="J551" i="1"/>
  <c r="I551" i="1" s="1"/>
  <c r="F551" i="1" s="1"/>
  <c r="K552" i="1" s="1"/>
  <c r="I181" i="1"/>
  <c r="F181" i="1" s="1"/>
  <c r="G182" i="1" s="1"/>
  <c r="K182" i="1"/>
  <c r="J182" i="1"/>
  <c r="M181" i="1"/>
  <c r="E649" i="1"/>
  <c r="L648" i="1"/>
  <c r="D648" i="1"/>
  <c r="D280" i="1"/>
  <c r="E281" i="1"/>
  <c r="K279" i="1"/>
  <c r="L280" i="1"/>
  <c r="J279" i="1"/>
  <c r="M551" i="1" l="1"/>
  <c r="I182" i="1"/>
  <c r="F182" i="1" s="1"/>
  <c r="G183" i="1" s="1"/>
  <c r="H182" i="1"/>
  <c r="K183" i="1"/>
  <c r="J183" i="1"/>
  <c r="M182" i="1"/>
  <c r="J552" i="1"/>
  <c r="G552" i="1"/>
  <c r="H552" i="1"/>
  <c r="E650" i="1"/>
  <c r="L649" i="1"/>
  <c r="D649" i="1"/>
  <c r="D281" i="1"/>
  <c r="E282" i="1"/>
  <c r="K280" i="1"/>
  <c r="L281" i="1"/>
  <c r="J280" i="1"/>
  <c r="H183" i="1" l="1"/>
  <c r="I183" i="1"/>
  <c r="F183" i="1" s="1"/>
  <c r="G184" i="1" s="1"/>
  <c r="M183" i="1"/>
  <c r="J184" i="1"/>
  <c r="K184" i="1"/>
  <c r="H184" i="1"/>
  <c r="M552" i="1"/>
  <c r="I552" i="1"/>
  <c r="F552" i="1" s="1"/>
  <c r="K553" i="1" s="1"/>
  <c r="L650" i="1"/>
  <c r="D650" i="1"/>
  <c r="E651" i="1"/>
  <c r="D282" i="1"/>
  <c r="E283" i="1"/>
  <c r="K281" i="1"/>
  <c r="L282" i="1"/>
  <c r="J281" i="1"/>
  <c r="I184" i="1" l="1"/>
  <c r="F184" i="1" s="1"/>
  <c r="G185" i="1" s="1"/>
  <c r="J185" i="1"/>
  <c r="K185" i="1"/>
  <c r="M184" i="1"/>
  <c r="J553" i="1"/>
  <c r="G553" i="1"/>
  <c r="H553" i="1"/>
  <c r="E652" i="1"/>
  <c r="D651" i="1"/>
  <c r="L651" i="1"/>
  <c r="D283" i="1"/>
  <c r="E284" i="1"/>
  <c r="K282" i="1"/>
  <c r="L283" i="1"/>
  <c r="J282" i="1"/>
  <c r="H185" i="1" l="1"/>
  <c r="I185" i="1"/>
  <c r="F185" i="1" s="1"/>
  <c r="G186" i="1" s="1"/>
  <c r="J186" i="1"/>
  <c r="K186" i="1"/>
  <c r="M185" i="1"/>
  <c r="M553" i="1"/>
  <c r="I553" i="1"/>
  <c r="F553" i="1" s="1"/>
  <c r="K554" i="1" s="1"/>
  <c r="L652" i="1"/>
  <c r="D652" i="1"/>
  <c r="E653" i="1"/>
  <c r="D284" i="1"/>
  <c r="E285" i="1"/>
  <c r="K283" i="1"/>
  <c r="L284" i="1"/>
  <c r="J283" i="1"/>
  <c r="I186" i="1" l="1"/>
  <c r="F186" i="1" s="1"/>
  <c r="H187" i="1" s="1"/>
  <c r="H186" i="1"/>
  <c r="K187" i="1"/>
  <c r="J187" i="1"/>
  <c r="M186" i="1"/>
  <c r="J554" i="1"/>
  <c r="G554" i="1"/>
  <c r="H554" i="1"/>
  <c r="L653" i="1"/>
  <c r="D653" i="1"/>
  <c r="E654" i="1"/>
  <c r="D285" i="1"/>
  <c r="E286" i="1"/>
  <c r="K284" i="1"/>
  <c r="L285" i="1"/>
  <c r="J284" i="1"/>
  <c r="G187" i="1" l="1"/>
  <c r="I187" i="1" s="1"/>
  <c r="F187" i="1" s="1"/>
  <c r="H188" i="1" s="1"/>
  <c r="M187" i="1"/>
  <c r="I554" i="1"/>
  <c r="F554" i="1" s="1"/>
  <c r="G555" i="1" s="1"/>
  <c r="J188" i="1"/>
  <c r="K188" i="1"/>
  <c r="K555" i="1"/>
  <c r="M554" i="1"/>
  <c r="L654" i="1"/>
  <c r="D654" i="1"/>
  <c r="E655" i="1"/>
  <c r="D286" i="1"/>
  <c r="E287" i="1"/>
  <c r="K285" i="1"/>
  <c r="L286" i="1"/>
  <c r="J285" i="1"/>
  <c r="G188" i="1" l="1"/>
  <c r="I188" i="1" s="1"/>
  <c r="F188" i="1" s="1"/>
  <c r="H555" i="1"/>
  <c r="M555" i="1" s="1"/>
  <c r="J555" i="1"/>
  <c r="M188" i="1"/>
  <c r="K556" i="1"/>
  <c r="I555" i="1"/>
  <c r="F555" i="1" s="1"/>
  <c r="E656" i="1"/>
  <c r="L655" i="1"/>
  <c r="D655" i="1"/>
  <c r="D287" i="1"/>
  <c r="E288" i="1"/>
  <c r="K286" i="1"/>
  <c r="L287" i="1"/>
  <c r="J286" i="1"/>
  <c r="J189" i="1" l="1"/>
  <c r="K189" i="1"/>
  <c r="H189" i="1"/>
  <c r="G189" i="1"/>
  <c r="J556" i="1"/>
  <c r="G556" i="1"/>
  <c r="H556" i="1"/>
  <c r="D656" i="1"/>
  <c r="E657" i="1"/>
  <c r="L656" i="1"/>
  <c r="D288" i="1"/>
  <c r="E289" i="1"/>
  <c r="K287" i="1"/>
  <c r="L288" i="1"/>
  <c r="J287" i="1"/>
  <c r="I189" i="1" l="1"/>
  <c r="F189" i="1" s="1"/>
  <c r="G190" i="1" s="1"/>
  <c r="I556" i="1"/>
  <c r="F556" i="1" s="1"/>
  <c r="H557" i="1" s="1"/>
  <c r="K190" i="1"/>
  <c r="J190" i="1"/>
  <c r="M189" i="1"/>
  <c r="K557" i="1"/>
  <c r="M556" i="1"/>
  <c r="E658" i="1"/>
  <c r="L657" i="1"/>
  <c r="D657" i="1"/>
  <c r="D289" i="1"/>
  <c r="E290" i="1"/>
  <c r="K288" i="1"/>
  <c r="L289" i="1"/>
  <c r="J288" i="1"/>
  <c r="H190" i="1" l="1"/>
  <c r="G557" i="1"/>
  <c r="J557" i="1"/>
  <c r="M190" i="1"/>
  <c r="I190" i="1"/>
  <c r="F190" i="1" s="1"/>
  <c r="M557" i="1"/>
  <c r="D658" i="1"/>
  <c r="E659" i="1"/>
  <c r="L658" i="1"/>
  <c r="D290" i="1"/>
  <c r="E291" i="1"/>
  <c r="K289" i="1"/>
  <c r="L290" i="1"/>
  <c r="J289" i="1"/>
  <c r="I557" i="1" l="1"/>
  <c r="F557" i="1" s="1"/>
  <c r="K558" i="1" s="1"/>
  <c r="J191" i="1"/>
  <c r="K191" i="1"/>
  <c r="H191" i="1"/>
  <c r="G191" i="1"/>
  <c r="D659" i="1"/>
  <c r="L659" i="1"/>
  <c r="E660" i="1"/>
  <c r="D291" i="1"/>
  <c r="E292" i="1"/>
  <c r="K290" i="1"/>
  <c r="J290" i="1"/>
  <c r="L291" i="1"/>
  <c r="H558" i="1" l="1"/>
  <c r="J558" i="1"/>
  <c r="G558" i="1"/>
  <c r="M191" i="1"/>
  <c r="I191" i="1"/>
  <c r="F191" i="1" s="1"/>
  <c r="D660" i="1"/>
  <c r="E661" i="1"/>
  <c r="L660" i="1"/>
  <c r="D292" i="1"/>
  <c r="E293" i="1"/>
  <c r="K291" i="1"/>
  <c r="J291" i="1"/>
  <c r="L292" i="1"/>
  <c r="M558" i="1" l="1"/>
  <c r="I558" i="1"/>
  <c r="F558" i="1" s="1"/>
  <c r="K559" i="1" s="1"/>
  <c r="K192" i="1"/>
  <c r="J192" i="1"/>
  <c r="G192" i="1"/>
  <c r="H192" i="1"/>
  <c r="J559" i="1"/>
  <c r="E662" i="1"/>
  <c r="L661" i="1"/>
  <c r="D661" i="1"/>
  <c r="D293" i="1"/>
  <c r="E294" i="1"/>
  <c r="J292" i="1"/>
  <c r="K292" i="1"/>
  <c r="L293" i="1"/>
  <c r="H559" i="1" l="1"/>
  <c r="G559" i="1"/>
  <c r="K560" i="1" s="1"/>
  <c r="I192" i="1"/>
  <c r="F192" i="1" s="1"/>
  <c r="G193" i="1" s="1"/>
  <c r="K193" i="1"/>
  <c r="J193" i="1"/>
  <c r="M192" i="1"/>
  <c r="L662" i="1"/>
  <c r="D662" i="1"/>
  <c r="E663" i="1"/>
  <c r="D294" i="1"/>
  <c r="E295" i="1"/>
  <c r="K293" i="1"/>
  <c r="L294" i="1"/>
  <c r="J293" i="1"/>
  <c r="I559" i="1" l="1"/>
  <c r="F559" i="1" s="1"/>
  <c r="J560" i="1" s="1"/>
  <c r="M559" i="1"/>
  <c r="H193" i="1"/>
  <c r="I193" i="1"/>
  <c r="F193" i="1" s="1"/>
  <c r="G194" i="1" s="1"/>
  <c r="J194" i="1"/>
  <c r="K194" i="1"/>
  <c r="M193" i="1"/>
  <c r="G560" i="1"/>
  <c r="D663" i="1"/>
  <c r="L663" i="1"/>
  <c r="E664" i="1"/>
  <c r="D295" i="1"/>
  <c r="E296" i="1"/>
  <c r="K294" i="1"/>
  <c r="L295" i="1"/>
  <c r="J294" i="1"/>
  <c r="H560" i="1" l="1"/>
  <c r="M560" i="1" s="1"/>
  <c r="H194" i="1"/>
  <c r="M194" i="1"/>
  <c r="I194" i="1"/>
  <c r="F194" i="1" s="1"/>
  <c r="K561" i="1"/>
  <c r="I560" i="1"/>
  <c r="F560" i="1" s="1"/>
  <c r="L664" i="1"/>
  <c r="D664" i="1"/>
  <c r="E665" i="1"/>
  <c r="D296" i="1"/>
  <c r="E297" i="1"/>
  <c r="K295" i="1"/>
  <c r="L296" i="1"/>
  <c r="J295" i="1"/>
  <c r="K195" i="1" l="1"/>
  <c r="J195" i="1"/>
  <c r="G195" i="1"/>
  <c r="H195" i="1"/>
  <c r="J561" i="1"/>
  <c r="G561" i="1"/>
  <c r="H561" i="1"/>
  <c r="L665" i="1"/>
  <c r="E666" i="1"/>
  <c r="D665" i="1"/>
  <c r="D297" i="1"/>
  <c r="E298" i="1"/>
  <c r="J296" i="1"/>
  <c r="K296" i="1"/>
  <c r="L297" i="1"/>
  <c r="I195" i="1" l="1"/>
  <c r="F195" i="1" s="1"/>
  <c r="G196" i="1" s="1"/>
  <c r="I561" i="1"/>
  <c r="F561" i="1" s="1"/>
  <c r="G562" i="1" s="1"/>
  <c r="K196" i="1"/>
  <c r="J196" i="1"/>
  <c r="H196" i="1"/>
  <c r="M195" i="1"/>
  <c r="K562" i="1"/>
  <c r="M561" i="1"/>
  <c r="D666" i="1"/>
  <c r="E667" i="1"/>
  <c r="L666" i="1"/>
  <c r="D298" i="1"/>
  <c r="E299" i="1"/>
  <c r="K297" i="1"/>
  <c r="L298" i="1"/>
  <c r="J297" i="1"/>
  <c r="J562" i="1" l="1"/>
  <c r="I562" i="1" s="1"/>
  <c r="F562" i="1" s="1"/>
  <c r="G563" i="1" s="1"/>
  <c r="H562" i="1"/>
  <c r="M562" i="1" s="1"/>
  <c r="I196" i="1"/>
  <c r="F196" i="1" s="1"/>
  <c r="H197" i="1" s="1"/>
  <c r="J197" i="1"/>
  <c r="K197" i="1"/>
  <c r="M196" i="1"/>
  <c r="D667" i="1"/>
  <c r="L667" i="1"/>
  <c r="E668" i="1"/>
  <c r="D299" i="1"/>
  <c r="E300" i="1"/>
  <c r="K298" i="1"/>
  <c r="J298" i="1"/>
  <c r="L299" i="1"/>
  <c r="G197" i="1" l="1"/>
  <c r="I197" i="1" s="1"/>
  <c r="F197" i="1" s="1"/>
  <c r="H563" i="1"/>
  <c r="M563" i="1" s="1"/>
  <c r="M197" i="1"/>
  <c r="J563" i="1"/>
  <c r="I563" i="1" s="1"/>
  <c r="F563" i="1" s="1"/>
  <c r="K564" i="1" s="1"/>
  <c r="K563" i="1"/>
  <c r="L668" i="1"/>
  <c r="D668" i="1"/>
  <c r="E669" i="1"/>
  <c r="D300" i="1"/>
  <c r="E301" i="1"/>
  <c r="K299" i="1"/>
  <c r="L300" i="1"/>
  <c r="J299" i="1"/>
  <c r="J198" i="1" l="1"/>
  <c r="K198" i="1"/>
  <c r="H198" i="1"/>
  <c r="G198" i="1"/>
  <c r="J564" i="1"/>
  <c r="H564" i="1"/>
  <c r="G564" i="1"/>
  <c r="E670" i="1"/>
  <c r="L669" i="1"/>
  <c r="D669" i="1"/>
  <c r="D301" i="1"/>
  <c r="E302" i="1"/>
  <c r="J300" i="1"/>
  <c r="K300" i="1"/>
  <c r="L301" i="1"/>
  <c r="M198" i="1" l="1"/>
  <c r="I198" i="1"/>
  <c r="F198" i="1" s="1"/>
  <c r="K565" i="1"/>
  <c r="M564" i="1"/>
  <c r="I564" i="1"/>
  <c r="F564" i="1" s="1"/>
  <c r="L670" i="1"/>
  <c r="D670" i="1"/>
  <c r="E671" i="1"/>
  <c r="D302" i="1"/>
  <c r="E303" i="1"/>
  <c r="K301" i="1"/>
  <c r="J301" i="1"/>
  <c r="L302" i="1"/>
  <c r="J199" i="1" l="1"/>
  <c r="K199" i="1"/>
  <c r="H199" i="1"/>
  <c r="G199" i="1"/>
  <c r="J565" i="1"/>
  <c r="H565" i="1"/>
  <c r="G565" i="1"/>
  <c r="L671" i="1"/>
  <c r="E672" i="1"/>
  <c r="D671" i="1"/>
  <c r="D303" i="1"/>
  <c r="E304" i="1"/>
  <c r="J302" i="1"/>
  <c r="K302" i="1"/>
  <c r="L303" i="1"/>
  <c r="M199" i="1" l="1"/>
  <c r="I199" i="1"/>
  <c r="F199" i="1" s="1"/>
  <c r="K566" i="1"/>
  <c r="M565" i="1"/>
  <c r="I565" i="1"/>
  <c r="F565" i="1" s="1"/>
  <c r="L672" i="1"/>
  <c r="D672" i="1"/>
  <c r="E673" i="1"/>
  <c r="D304" i="1"/>
  <c r="E305" i="1"/>
  <c r="K303" i="1"/>
  <c r="J303" i="1"/>
  <c r="L304" i="1"/>
  <c r="K200" i="1" l="1"/>
  <c r="J200" i="1"/>
  <c r="G200" i="1"/>
  <c r="H200" i="1"/>
  <c r="J566" i="1"/>
  <c r="H566" i="1"/>
  <c r="G566" i="1"/>
  <c r="D673" i="1"/>
  <c r="E674" i="1"/>
  <c r="L673" i="1"/>
  <c r="D305" i="1"/>
  <c r="E306" i="1"/>
  <c r="J304" i="1"/>
  <c r="K304" i="1"/>
  <c r="L305" i="1"/>
  <c r="I200" i="1" l="1"/>
  <c r="F200" i="1" s="1"/>
  <c r="G201" i="1" s="1"/>
  <c r="J201" i="1"/>
  <c r="K201" i="1"/>
  <c r="M200" i="1"/>
  <c r="M566" i="1"/>
  <c r="I566" i="1"/>
  <c r="F566" i="1" s="1"/>
  <c r="K567" i="1" s="1"/>
  <c r="L674" i="1"/>
  <c r="D674" i="1"/>
  <c r="E675" i="1"/>
  <c r="D306" i="1"/>
  <c r="E307" i="1"/>
  <c r="K305" i="1"/>
  <c r="L306" i="1"/>
  <c r="J305" i="1"/>
  <c r="H201" i="1" l="1"/>
  <c r="M201" i="1"/>
  <c r="I201" i="1"/>
  <c r="F201" i="1" s="1"/>
  <c r="J567" i="1"/>
  <c r="G567" i="1"/>
  <c r="H567" i="1"/>
  <c r="D675" i="1"/>
  <c r="E676" i="1"/>
  <c r="L675" i="1"/>
  <c r="D307" i="1"/>
  <c r="E308" i="1"/>
  <c r="K306" i="1"/>
  <c r="L307" i="1"/>
  <c r="J306" i="1"/>
  <c r="K202" i="1" l="1"/>
  <c r="J202" i="1"/>
  <c r="H202" i="1"/>
  <c r="G202" i="1"/>
  <c r="I567" i="1"/>
  <c r="F567" i="1" s="1"/>
  <c r="K568" i="1" s="1"/>
  <c r="M567" i="1"/>
  <c r="L676" i="1"/>
  <c r="D676" i="1"/>
  <c r="E677" i="1"/>
  <c r="D308" i="1"/>
  <c r="E309" i="1"/>
  <c r="K307" i="1"/>
  <c r="L308" i="1"/>
  <c r="J307" i="1"/>
  <c r="H568" i="1" l="1"/>
  <c r="I202" i="1"/>
  <c r="F202" i="1" s="1"/>
  <c r="G203" i="1" s="1"/>
  <c r="J568" i="1"/>
  <c r="J203" i="1"/>
  <c r="K203" i="1"/>
  <c r="G568" i="1"/>
  <c r="M202" i="1"/>
  <c r="D677" i="1"/>
  <c r="L677" i="1"/>
  <c r="E678" i="1"/>
  <c r="D309" i="1"/>
  <c r="E310" i="1"/>
  <c r="J308" i="1"/>
  <c r="K308" i="1"/>
  <c r="L309" i="1"/>
  <c r="M568" i="1" l="1"/>
  <c r="H203" i="1"/>
  <c r="I203" i="1"/>
  <c r="F203" i="1" s="1"/>
  <c r="G204" i="1" s="1"/>
  <c r="I568" i="1"/>
  <c r="F568" i="1" s="1"/>
  <c r="J569" i="1" s="1"/>
  <c r="J204" i="1"/>
  <c r="K204" i="1"/>
  <c r="H204" i="1"/>
  <c r="K569" i="1"/>
  <c r="M203" i="1"/>
  <c r="L678" i="1"/>
  <c r="D678" i="1"/>
  <c r="E679" i="1"/>
  <c r="D310" i="1"/>
  <c r="E311" i="1"/>
  <c r="K309" i="1"/>
  <c r="L310" i="1"/>
  <c r="J309" i="1"/>
  <c r="H569" i="1" l="1"/>
  <c r="G569" i="1"/>
  <c r="M204" i="1"/>
  <c r="I204" i="1"/>
  <c r="F204" i="1" s="1"/>
  <c r="L679" i="1"/>
  <c r="E680" i="1"/>
  <c r="D679" i="1"/>
  <c r="D311" i="1"/>
  <c r="E312" i="1"/>
  <c r="K310" i="1"/>
  <c r="J310" i="1"/>
  <c r="L311" i="1"/>
  <c r="M569" i="1" l="1"/>
  <c r="I569" i="1"/>
  <c r="F569" i="1" s="1"/>
  <c r="K570" i="1" s="1"/>
  <c r="J205" i="1"/>
  <c r="K205" i="1"/>
  <c r="G205" i="1"/>
  <c r="H205" i="1"/>
  <c r="L680" i="1"/>
  <c r="D680" i="1"/>
  <c r="E681" i="1"/>
  <c r="D312" i="1"/>
  <c r="E313" i="1"/>
  <c r="K311" i="1"/>
  <c r="L312" i="1"/>
  <c r="J311" i="1"/>
  <c r="J570" i="1" l="1"/>
  <c r="H570" i="1"/>
  <c r="G570" i="1"/>
  <c r="I205" i="1"/>
  <c r="F205" i="1" s="1"/>
  <c r="H206" i="1" s="1"/>
  <c r="K206" i="1"/>
  <c r="J206" i="1"/>
  <c r="K571" i="1"/>
  <c r="M205" i="1"/>
  <c r="E682" i="1"/>
  <c r="L681" i="1"/>
  <c r="D681" i="1"/>
  <c r="D313" i="1"/>
  <c r="E314" i="1"/>
  <c r="J312" i="1"/>
  <c r="K312" i="1"/>
  <c r="L313" i="1"/>
  <c r="M570" i="1" l="1"/>
  <c r="G206" i="1"/>
  <c r="I206" i="1" s="1"/>
  <c r="F206" i="1" s="1"/>
  <c r="G207" i="1" s="1"/>
  <c r="I570" i="1"/>
  <c r="F570" i="1" s="1"/>
  <c r="K207" i="1"/>
  <c r="J207" i="1"/>
  <c r="M206" i="1"/>
  <c r="L682" i="1"/>
  <c r="D682" i="1"/>
  <c r="E683" i="1"/>
  <c r="D314" i="1"/>
  <c r="E315" i="1"/>
  <c r="K313" i="1"/>
  <c r="L314" i="1"/>
  <c r="J313" i="1"/>
  <c r="H207" i="1" l="1"/>
  <c r="G571" i="1"/>
  <c r="H571" i="1"/>
  <c r="J571" i="1"/>
  <c r="I207" i="1"/>
  <c r="F207" i="1" s="1"/>
  <c r="H208" i="1" s="1"/>
  <c r="K208" i="1"/>
  <c r="J208" i="1"/>
  <c r="M207" i="1"/>
  <c r="E684" i="1"/>
  <c r="D683" i="1"/>
  <c r="L683" i="1"/>
  <c r="D315" i="1"/>
  <c r="E316" i="1"/>
  <c r="K314" i="1"/>
  <c r="L315" i="1"/>
  <c r="J314" i="1"/>
  <c r="G208" i="1" l="1"/>
  <c r="I208" i="1" s="1"/>
  <c r="F208" i="1" s="1"/>
  <c r="G209" i="1" s="1"/>
  <c r="I571" i="1"/>
  <c r="F571" i="1" s="1"/>
  <c r="K572" i="1"/>
  <c r="M571" i="1"/>
  <c r="K209" i="1"/>
  <c r="J209" i="1"/>
  <c r="M208" i="1"/>
  <c r="L684" i="1"/>
  <c r="D684" i="1"/>
  <c r="E685" i="1"/>
  <c r="D316" i="1"/>
  <c r="E317" i="1"/>
  <c r="K315" i="1"/>
  <c r="J315" i="1"/>
  <c r="L316" i="1"/>
  <c r="H209" i="1" l="1"/>
  <c r="J572" i="1"/>
  <c r="H572" i="1"/>
  <c r="G572" i="1"/>
  <c r="M209" i="1"/>
  <c r="I209" i="1"/>
  <c r="F209" i="1" s="1"/>
  <c r="L685" i="1"/>
  <c r="E686" i="1"/>
  <c r="D685" i="1"/>
  <c r="D317" i="1"/>
  <c r="E318" i="1"/>
  <c r="J316" i="1"/>
  <c r="K316" i="1"/>
  <c r="L317" i="1"/>
  <c r="M572" i="1" l="1"/>
  <c r="I572" i="1"/>
  <c r="F572" i="1" s="1"/>
  <c r="J210" i="1"/>
  <c r="K210" i="1"/>
  <c r="H210" i="1"/>
  <c r="G210" i="1"/>
  <c r="L686" i="1"/>
  <c r="D686" i="1"/>
  <c r="E687" i="1"/>
  <c r="D318" i="1"/>
  <c r="E319" i="1"/>
  <c r="K317" i="1"/>
  <c r="L318" i="1"/>
  <c r="J317" i="1"/>
  <c r="K573" i="1" l="1"/>
  <c r="J573" i="1"/>
  <c r="H573" i="1"/>
  <c r="G573" i="1"/>
  <c r="M210" i="1"/>
  <c r="I210" i="1"/>
  <c r="F210" i="1" s="1"/>
  <c r="E688" i="1"/>
  <c r="L687" i="1"/>
  <c r="D687" i="1"/>
  <c r="D319" i="1"/>
  <c r="E320" i="1"/>
  <c r="J318" i="1"/>
  <c r="K318" i="1"/>
  <c r="L319" i="1"/>
  <c r="I573" i="1" l="1"/>
  <c r="F573" i="1" s="1"/>
  <c r="H574" i="1" s="1"/>
  <c r="K574" i="1"/>
  <c r="M573" i="1"/>
  <c r="J211" i="1"/>
  <c r="K211" i="1"/>
  <c r="G211" i="1"/>
  <c r="H211" i="1"/>
  <c r="E689" i="1"/>
  <c r="D688" i="1"/>
  <c r="L688" i="1"/>
  <c r="D320" i="1"/>
  <c r="E321" i="1"/>
  <c r="K319" i="1"/>
  <c r="L320" i="1"/>
  <c r="J319" i="1"/>
  <c r="J574" i="1" l="1"/>
  <c r="G574" i="1"/>
  <c r="K575" i="1" s="1"/>
  <c r="M211" i="1"/>
  <c r="I211" i="1"/>
  <c r="F211" i="1" s="1"/>
  <c r="L689" i="1"/>
  <c r="D689" i="1"/>
  <c r="E690" i="1"/>
  <c r="D321" i="1"/>
  <c r="E322" i="1"/>
  <c r="J320" i="1"/>
  <c r="K320" i="1"/>
  <c r="L321" i="1"/>
  <c r="M574" i="1" l="1"/>
  <c r="I574" i="1"/>
  <c r="F574" i="1" s="1"/>
  <c r="J575" i="1" s="1"/>
  <c r="K212" i="1"/>
  <c r="J212" i="1"/>
  <c r="H212" i="1"/>
  <c r="G212" i="1"/>
  <c r="D690" i="1"/>
  <c r="E691" i="1"/>
  <c r="L690" i="1"/>
  <c r="D322" i="1"/>
  <c r="E323" i="1"/>
  <c r="J321" i="1"/>
  <c r="K321" i="1"/>
  <c r="L322" i="1"/>
  <c r="G575" i="1" l="1"/>
  <c r="K576" i="1" s="1"/>
  <c r="H575" i="1"/>
  <c r="M212" i="1"/>
  <c r="D212" i="1" s="1"/>
  <c r="I212" i="1"/>
  <c r="F212" i="1" s="1"/>
  <c r="L691" i="1"/>
  <c r="E692" i="1"/>
  <c r="D691" i="1"/>
  <c r="D323" i="1"/>
  <c r="E324" i="1"/>
  <c r="J322" i="1"/>
  <c r="K322" i="1"/>
  <c r="L323" i="1"/>
  <c r="M575" i="1" l="1"/>
  <c r="I575" i="1"/>
  <c r="F575" i="1" s="1"/>
  <c r="J213" i="1"/>
  <c r="K213" i="1"/>
  <c r="H213" i="1"/>
  <c r="G213" i="1"/>
  <c r="D692" i="1"/>
  <c r="L692" i="1"/>
  <c r="E693" i="1"/>
  <c r="D324" i="1"/>
  <c r="E325" i="1"/>
  <c r="K323" i="1"/>
  <c r="L324" i="1"/>
  <c r="J323" i="1"/>
  <c r="G576" i="1" l="1"/>
  <c r="J576" i="1"/>
  <c r="H576" i="1"/>
  <c r="M213" i="1"/>
  <c r="I213" i="1"/>
  <c r="F213" i="1" s="1"/>
  <c r="L693" i="1"/>
  <c r="D693" i="1"/>
  <c r="E694" i="1"/>
  <c r="D325" i="1"/>
  <c r="E326" i="1"/>
  <c r="J324" i="1"/>
  <c r="K324" i="1"/>
  <c r="L325" i="1"/>
  <c r="I576" i="1" l="1"/>
  <c r="F576" i="1" s="1"/>
  <c r="H577" i="1" s="1"/>
  <c r="K577" i="1"/>
  <c r="M576" i="1"/>
  <c r="J214" i="1"/>
  <c r="K214" i="1"/>
  <c r="G214" i="1"/>
  <c r="H214" i="1"/>
  <c r="E695" i="1"/>
  <c r="D694" i="1"/>
  <c r="L694" i="1"/>
  <c r="D326" i="1"/>
  <c r="E327" i="1"/>
  <c r="K325" i="1"/>
  <c r="L326" i="1"/>
  <c r="J325" i="1"/>
  <c r="G577" i="1" l="1"/>
  <c r="K578" i="1" s="1"/>
  <c r="J577" i="1"/>
  <c r="M214" i="1"/>
  <c r="I214" i="1"/>
  <c r="F214" i="1" s="1"/>
  <c r="L695" i="1"/>
  <c r="E696" i="1"/>
  <c r="D695" i="1"/>
  <c r="D327" i="1"/>
  <c r="E328" i="1"/>
  <c r="K326" i="1"/>
  <c r="L327" i="1"/>
  <c r="J326" i="1"/>
  <c r="I577" i="1" l="1"/>
  <c r="F577" i="1" s="1"/>
  <c r="M577" i="1"/>
  <c r="H578" i="1"/>
  <c r="J578" i="1"/>
  <c r="G578" i="1"/>
  <c r="K215" i="1"/>
  <c r="J215" i="1"/>
  <c r="H215" i="1"/>
  <c r="G215" i="1"/>
  <c r="L696" i="1"/>
  <c r="D696" i="1"/>
  <c r="E697" i="1"/>
  <c r="D328" i="1"/>
  <c r="E329" i="1"/>
  <c r="K327" i="1"/>
  <c r="J327" i="1"/>
  <c r="L328" i="1"/>
  <c r="K579" i="1" l="1"/>
  <c r="M578" i="1"/>
  <c r="I578" i="1"/>
  <c r="F578" i="1" s="1"/>
  <c r="I215" i="1"/>
  <c r="F215" i="1" s="1"/>
  <c r="H216" i="1" s="1"/>
  <c r="J216" i="1"/>
  <c r="K216" i="1"/>
  <c r="M215" i="1"/>
  <c r="D697" i="1"/>
  <c r="E698" i="1"/>
  <c r="L697" i="1"/>
  <c r="D329" i="1"/>
  <c r="E330" i="1"/>
  <c r="J328" i="1"/>
  <c r="K328" i="1"/>
  <c r="L329" i="1"/>
  <c r="H579" i="1" l="1"/>
  <c r="J579" i="1"/>
  <c r="G579" i="1"/>
  <c r="G216" i="1"/>
  <c r="I216" i="1" s="1"/>
  <c r="F216" i="1" s="1"/>
  <c r="M216" i="1"/>
  <c r="L698" i="1"/>
  <c r="D698" i="1"/>
  <c r="E699" i="1"/>
  <c r="D330" i="1"/>
  <c r="E331" i="1"/>
  <c r="K329" i="1"/>
  <c r="J329" i="1"/>
  <c r="L330" i="1"/>
  <c r="I579" i="1" l="1"/>
  <c r="F579" i="1" s="1"/>
  <c r="K580" i="1"/>
  <c r="M579" i="1"/>
  <c r="K217" i="1"/>
  <c r="J217" i="1"/>
  <c r="G217" i="1"/>
  <c r="H217" i="1"/>
  <c r="L699" i="1"/>
  <c r="D699" i="1"/>
  <c r="E700" i="1"/>
  <c r="D331" i="1"/>
  <c r="E332" i="1"/>
  <c r="K330" i="1"/>
  <c r="J330" i="1"/>
  <c r="L331" i="1"/>
  <c r="I217" i="1" l="1"/>
  <c r="F217" i="1" s="1"/>
  <c r="G218" i="1" s="1"/>
  <c r="J580" i="1"/>
  <c r="G580" i="1"/>
  <c r="H580" i="1"/>
  <c r="K218" i="1"/>
  <c r="J218" i="1"/>
  <c r="M217" i="1"/>
  <c r="E701" i="1"/>
  <c r="D700" i="1"/>
  <c r="L700" i="1"/>
  <c r="D332" i="1"/>
  <c r="E333" i="1"/>
  <c r="K331" i="1"/>
  <c r="J331" i="1"/>
  <c r="L332" i="1"/>
  <c r="H218" i="1" l="1"/>
  <c r="M580" i="1"/>
  <c r="I580" i="1"/>
  <c r="F580" i="1" s="1"/>
  <c r="I218" i="1"/>
  <c r="F218" i="1" s="1"/>
  <c r="G219" i="1" s="1"/>
  <c r="J219" i="1"/>
  <c r="K219" i="1"/>
  <c r="M218" i="1"/>
  <c r="D701" i="1"/>
  <c r="E702" i="1"/>
  <c r="L701" i="1"/>
  <c r="D333" i="1"/>
  <c r="E334" i="1"/>
  <c r="K332" i="1"/>
  <c r="J332" i="1"/>
  <c r="L333" i="1"/>
  <c r="K581" i="1" l="1"/>
  <c r="H581" i="1"/>
  <c r="J581" i="1"/>
  <c r="G581" i="1"/>
  <c r="H219" i="1"/>
  <c r="M219" i="1"/>
  <c r="I219" i="1"/>
  <c r="F219" i="1" s="1"/>
  <c r="L702" i="1"/>
  <c r="D702" i="1"/>
  <c r="E703" i="1"/>
  <c r="D334" i="1"/>
  <c r="E335" i="1"/>
  <c r="K333" i="1"/>
  <c r="J333" i="1"/>
  <c r="L334" i="1"/>
  <c r="I581" i="1" l="1"/>
  <c r="F581" i="1" s="1"/>
  <c r="G582" i="1" s="1"/>
  <c r="M581" i="1"/>
  <c r="D581" i="1" s="1"/>
  <c r="K582" i="1"/>
  <c r="J582" i="1"/>
  <c r="K220" i="1"/>
  <c r="J220" i="1"/>
  <c r="H220" i="1"/>
  <c r="G220" i="1"/>
  <c r="L703" i="1"/>
  <c r="D703" i="1"/>
  <c r="E704" i="1"/>
  <c r="D335" i="1"/>
  <c r="E336" i="1"/>
  <c r="K334" i="1"/>
  <c r="J334" i="1"/>
  <c r="L335" i="1"/>
  <c r="H582" i="1" l="1"/>
  <c r="M582" i="1" s="1"/>
  <c r="I582" i="1"/>
  <c r="F582" i="1" s="1"/>
  <c r="K583" i="1"/>
  <c r="I220" i="1"/>
  <c r="F220" i="1" s="1"/>
  <c r="G221" i="1" s="1"/>
  <c r="J221" i="1"/>
  <c r="K221" i="1"/>
  <c r="M220" i="1"/>
  <c r="L704" i="1"/>
  <c r="E705" i="1"/>
  <c r="D704" i="1"/>
  <c r="D336" i="1"/>
  <c r="E337" i="1"/>
  <c r="K335" i="1"/>
  <c r="J335" i="1"/>
  <c r="L336" i="1"/>
  <c r="J583" i="1" l="1"/>
  <c r="H583" i="1"/>
  <c r="G583" i="1"/>
  <c r="H221" i="1"/>
  <c r="M221" i="1"/>
  <c r="I221" i="1"/>
  <c r="F221" i="1" s="1"/>
  <c r="L705" i="1"/>
  <c r="D705" i="1"/>
  <c r="E706" i="1"/>
  <c r="D337" i="1"/>
  <c r="E338" i="1"/>
  <c r="K336" i="1"/>
  <c r="J336" i="1"/>
  <c r="L337" i="1"/>
  <c r="M583" i="1" l="1"/>
  <c r="I583" i="1"/>
  <c r="F583" i="1" s="1"/>
  <c r="K222" i="1"/>
  <c r="J222" i="1"/>
  <c r="H222" i="1"/>
  <c r="G222" i="1"/>
  <c r="L706" i="1"/>
  <c r="D706" i="1"/>
  <c r="E707" i="1"/>
  <c r="D338" i="1"/>
  <c r="E339" i="1"/>
  <c r="K337" i="1"/>
  <c r="J337" i="1"/>
  <c r="L338" i="1"/>
  <c r="K584" i="1" l="1"/>
  <c r="G584" i="1"/>
  <c r="H584" i="1"/>
  <c r="J584" i="1"/>
  <c r="I222" i="1"/>
  <c r="F222" i="1" s="1"/>
  <c r="H223" i="1" s="1"/>
  <c r="K223" i="1"/>
  <c r="J223" i="1"/>
  <c r="M222" i="1"/>
  <c r="L707" i="1"/>
  <c r="D707" i="1"/>
  <c r="E708" i="1"/>
  <c r="D339" i="1"/>
  <c r="E340" i="1"/>
  <c r="K338" i="1"/>
  <c r="J338" i="1"/>
  <c r="L339" i="1"/>
  <c r="I584" i="1" l="1"/>
  <c r="F584" i="1" s="1"/>
  <c r="J585" i="1" s="1"/>
  <c r="M584" i="1"/>
  <c r="K585" i="1"/>
  <c r="G223" i="1"/>
  <c r="I223" i="1" s="1"/>
  <c r="F223" i="1" s="1"/>
  <c r="G224" i="1" s="1"/>
  <c r="J224" i="1"/>
  <c r="K224" i="1"/>
  <c r="M223" i="1"/>
  <c r="E709" i="1"/>
  <c r="D708" i="1"/>
  <c r="L708" i="1"/>
  <c r="D340" i="1"/>
  <c r="E341" i="1"/>
  <c r="K339" i="1"/>
  <c r="J339" i="1"/>
  <c r="L340" i="1"/>
  <c r="H585" i="1" l="1"/>
  <c r="G585" i="1"/>
  <c r="I585" i="1" s="1"/>
  <c r="F585" i="1" s="1"/>
  <c r="H224" i="1"/>
  <c r="M224" i="1"/>
  <c r="I224" i="1"/>
  <c r="F224" i="1" s="1"/>
  <c r="L709" i="1"/>
  <c r="D709" i="1"/>
  <c r="E710" i="1"/>
  <c r="D341" i="1"/>
  <c r="E342" i="1"/>
  <c r="K340" i="1"/>
  <c r="J340" i="1"/>
  <c r="L341" i="1"/>
  <c r="M585" i="1" l="1"/>
  <c r="K586" i="1"/>
  <c r="H586" i="1"/>
  <c r="G586" i="1"/>
  <c r="K587" i="1" s="1"/>
  <c r="J586" i="1"/>
  <c r="J225" i="1"/>
  <c r="K225" i="1"/>
  <c r="G225" i="1"/>
  <c r="H225" i="1"/>
  <c r="E711" i="1"/>
  <c r="D710" i="1"/>
  <c r="L710" i="1"/>
  <c r="D342" i="1"/>
  <c r="E343" i="1"/>
  <c r="K341" i="1"/>
  <c r="J341" i="1"/>
  <c r="L342" i="1"/>
  <c r="I586" i="1" l="1"/>
  <c r="F586" i="1" s="1"/>
  <c r="M586" i="1"/>
  <c r="M225" i="1"/>
  <c r="I225" i="1"/>
  <c r="F225" i="1" s="1"/>
  <c r="J587" i="1"/>
  <c r="H587" i="1"/>
  <c r="G587" i="1"/>
  <c r="L711" i="1"/>
  <c r="D711" i="1"/>
  <c r="E712" i="1"/>
  <c r="D343" i="1"/>
  <c r="E344" i="1"/>
  <c r="K342" i="1"/>
  <c r="J342" i="1"/>
  <c r="L343" i="1"/>
  <c r="J226" i="1" l="1"/>
  <c r="K226" i="1"/>
  <c r="G226" i="1"/>
  <c r="H226" i="1"/>
  <c r="K588" i="1"/>
  <c r="M587" i="1"/>
  <c r="I587" i="1"/>
  <c r="F587" i="1" s="1"/>
  <c r="D712" i="1"/>
  <c r="E713" i="1"/>
  <c r="L712" i="1"/>
  <c r="D344" i="1"/>
  <c r="E345" i="1"/>
  <c r="K343" i="1"/>
  <c r="J343" i="1"/>
  <c r="L344" i="1"/>
  <c r="M226" i="1" l="1"/>
  <c r="I226" i="1"/>
  <c r="F226" i="1" s="1"/>
  <c r="J588" i="1"/>
  <c r="H588" i="1"/>
  <c r="G588" i="1"/>
  <c r="L713" i="1"/>
  <c r="D713" i="1"/>
  <c r="E714" i="1"/>
  <c r="D345" i="1"/>
  <c r="E346" i="1"/>
  <c r="K344" i="1"/>
  <c r="J344" i="1"/>
  <c r="L345" i="1"/>
  <c r="K227" i="1" l="1"/>
  <c r="J227" i="1"/>
  <c r="H227" i="1"/>
  <c r="G227" i="1"/>
  <c r="M588" i="1"/>
  <c r="I588" i="1"/>
  <c r="F588" i="1" s="1"/>
  <c r="K589" i="1" s="1"/>
  <c r="E715" i="1"/>
  <c r="D714" i="1"/>
  <c r="L714" i="1"/>
  <c r="D346" i="1"/>
  <c r="E347" i="1"/>
  <c r="K345" i="1"/>
  <c r="J345" i="1"/>
  <c r="L346" i="1"/>
  <c r="M227" i="1" l="1"/>
  <c r="I227" i="1"/>
  <c r="F227" i="1" s="1"/>
  <c r="J589" i="1"/>
  <c r="H589" i="1"/>
  <c r="G589" i="1"/>
  <c r="D715" i="1"/>
  <c r="E716" i="1"/>
  <c r="L715" i="1"/>
  <c r="D347" i="1"/>
  <c r="E348" i="1"/>
  <c r="K346" i="1"/>
  <c r="J346" i="1"/>
  <c r="L347" i="1"/>
  <c r="K228" i="1" l="1"/>
  <c r="J228" i="1"/>
  <c r="H228" i="1"/>
  <c r="G228" i="1"/>
  <c r="K590" i="1"/>
  <c r="M589" i="1"/>
  <c r="I589" i="1"/>
  <c r="F589" i="1" s="1"/>
  <c r="E717" i="1"/>
  <c r="D716" i="1"/>
  <c r="L716" i="1"/>
  <c r="D348" i="1"/>
  <c r="E349" i="1"/>
  <c r="K347" i="1"/>
  <c r="J347" i="1"/>
  <c r="L348" i="1"/>
  <c r="I228" i="1" l="1"/>
  <c r="F228" i="1" s="1"/>
  <c r="G229" i="1" s="1"/>
  <c r="J229" i="1"/>
  <c r="K229" i="1"/>
  <c r="M228" i="1"/>
  <c r="J590" i="1"/>
  <c r="G590" i="1"/>
  <c r="H590" i="1"/>
  <c r="L717" i="1"/>
  <c r="D717" i="1"/>
  <c r="E718" i="1"/>
  <c r="D349" i="1"/>
  <c r="E350" i="1"/>
  <c r="K348" i="1"/>
  <c r="J348" i="1"/>
  <c r="L349" i="1"/>
  <c r="H229" i="1" l="1"/>
  <c r="M229" i="1"/>
  <c r="I229" i="1"/>
  <c r="F229" i="1" s="1"/>
  <c r="M590" i="1"/>
  <c r="I590" i="1"/>
  <c r="F590" i="1" s="1"/>
  <c r="K591" i="1" s="1"/>
  <c r="D718" i="1"/>
  <c r="L718" i="1"/>
  <c r="E719" i="1"/>
  <c r="D350" i="1"/>
  <c r="E351" i="1"/>
  <c r="K349" i="1"/>
  <c r="J349" i="1"/>
  <c r="L350" i="1"/>
  <c r="K230" i="1" l="1"/>
  <c r="J230" i="1"/>
  <c r="H230" i="1"/>
  <c r="G230" i="1"/>
  <c r="J591" i="1"/>
  <c r="H591" i="1"/>
  <c r="G591" i="1"/>
  <c r="L719" i="1"/>
  <c r="E720" i="1"/>
  <c r="D719" i="1"/>
  <c r="D351" i="1"/>
  <c r="E352" i="1"/>
  <c r="K350" i="1"/>
  <c r="J350" i="1"/>
  <c r="L351" i="1"/>
  <c r="M230" i="1" l="1"/>
  <c r="I230" i="1"/>
  <c r="F230" i="1" s="1"/>
  <c r="K592" i="1"/>
  <c r="M591" i="1"/>
  <c r="I591" i="1"/>
  <c r="F591" i="1" s="1"/>
  <c r="L720" i="1"/>
  <c r="E721" i="1"/>
  <c r="D720" i="1"/>
  <c r="D352" i="1"/>
  <c r="E353" i="1"/>
  <c r="K351" i="1"/>
  <c r="J351" i="1"/>
  <c r="L352" i="1"/>
  <c r="K231" i="1" l="1"/>
  <c r="J231" i="1"/>
  <c r="H231" i="1"/>
  <c r="G231" i="1"/>
  <c r="J592" i="1"/>
  <c r="G592" i="1"/>
  <c r="H592" i="1"/>
  <c r="L721" i="1"/>
  <c r="E722" i="1"/>
  <c r="D721" i="1"/>
  <c r="D353" i="1"/>
  <c r="E354" i="1"/>
  <c r="K352" i="1"/>
  <c r="J352" i="1"/>
  <c r="L353" i="1"/>
  <c r="I592" i="1" l="1"/>
  <c r="F592" i="1" s="1"/>
  <c r="G593" i="1" s="1"/>
  <c r="I231" i="1"/>
  <c r="F231" i="1" s="1"/>
  <c r="H232" i="1" s="1"/>
  <c r="J232" i="1"/>
  <c r="K232" i="1"/>
  <c r="M231" i="1"/>
  <c r="K593" i="1"/>
  <c r="M592" i="1"/>
  <c r="D722" i="1"/>
  <c r="L722" i="1"/>
  <c r="E723" i="1"/>
  <c r="D354" i="1"/>
  <c r="E355" i="1"/>
  <c r="K353" i="1"/>
  <c r="J353" i="1"/>
  <c r="L354" i="1"/>
  <c r="H593" i="1" l="1"/>
  <c r="M593" i="1" s="1"/>
  <c r="J593" i="1"/>
  <c r="I593" i="1" s="1"/>
  <c r="F593" i="1" s="1"/>
  <c r="G232" i="1"/>
  <c r="I232" i="1" s="1"/>
  <c r="F232" i="1" s="1"/>
  <c r="M232" i="1"/>
  <c r="K594" i="1"/>
  <c r="L723" i="1"/>
  <c r="D723" i="1"/>
  <c r="E724" i="1"/>
  <c r="D355" i="1"/>
  <c r="E356" i="1"/>
  <c r="K354" i="1"/>
  <c r="J354" i="1"/>
  <c r="L355" i="1"/>
  <c r="J594" i="1" l="1"/>
  <c r="G594" i="1"/>
  <c r="K595" i="1" s="1"/>
  <c r="H594" i="1"/>
  <c r="K233" i="1"/>
  <c r="J233" i="1"/>
  <c r="G233" i="1"/>
  <c r="H233" i="1"/>
  <c r="E725" i="1"/>
  <c r="D724" i="1"/>
  <c r="L724" i="1"/>
  <c r="D356" i="1"/>
  <c r="E357" i="1"/>
  <c r="K355" i="1"/>
  <c r="J355" i="1"/>
  <c r="L356" i="1"/>
  <c r="I233" i="1" l="1"/>
  <c r="F233" i="1" s="1"/>
  <c r="H234" i="1" s="1"/>
  <c r="I594" i="1"/>
  <c r="F594" i="1" s="1"/>
  <c r="J595" i="1" s="1"/>
  <c r="M594" i="1"/>
  <c r="K234" i="1"/>
  <c r="J234" i="1"/>
  <c r="M233" i="1"/>
  <c r="L725" i="1"/>
  <c r="D725" i="1"/>
  <c r="E726" i="1"/>
  <c r="D357" i="1"/>
  <c r="E358" i="1"/>
  <c r="K356" i="1"/>
  <c r="J356" i="1"/>
  <c r="L357" i="1"/>
  <c r="G234" i="1" l="1"/>
  <c r="I234" i="1" s="1"/>
  <c r="F234" i="1" s="1"/>
  <c r="H235" i="1" s="1"/>
  <c r="G595" i="1"/>
  <c r="I595" i="1" s="1"/>
  <c r="F595" i="1" s="1"/>
  <c r="K596" i="1" s="1"/>
  <c r="H595" i="1"/>
  <c r="K235" i="1"/>
  <c r="J235" i="1"/>
  <c r="M234" i="1"/>
  <c r="E727" i="1"/>
  <c r="D726" i="1"/>
  <c r="L726" i="1"/>
  <c r="D358" i="1"/>
  <c r="E359" i="1"/>
  <c r="K357" i="1"/>
  <c r="J357" i="1"/>
  <c r="L358" i="1"/>
  <c r="M595" i="1" l="1"/>
  <c r="G235" i="1"/>
  <c r="I235" i="1" s="1"/>
  <c r="F235" i="1" s="1"/>
  <c r="M235" i="1"/>
  <c r="J596" i="1"/>
  <c r="H596" i="1"/>
  <c r="G596" i="1"/>
  <c r="E728" i="1"/>
  <c r="L727" i="1"/>
  <c r="D727" i="1"/>
  <c r="D359" i="1"/>
  <c r="E360" i="1"/>
  <c r="K358" i="1"/>
  <c r="J358" i="1"/>
  <c r="L359" i="1"/>
  <c r="K236" i="1" l="1"/>
  <c r="J236" i="1"/>
  <c r="G236" i="1"/>
  <c r="H236" i="1"/>
  <c r="K597" i="1"/>
  <c r="M596" i="1"/>
  <c r="I596" i="1"/>
  <c r="F596" i="1" s="1"/>
  <c r="L728" i="1"/>
  <c r="D728" i="1"/>
  <c r="E729" i="1"/>
  <c r="D360" i="1"/>
  <c r="E361" i="1"/>
  <c r="K359" i="1"/>
  <c r="J359" i="1"/>
  <c r="L360" i="1"/>
  <c r="I236" i="1" l="1"/>
  <c r="F236" i="1" s="1"/>
  <c r="K237" i="1"/>
  <c r="J237" i="1"/>
  <c r="H237" i="1"/>
  <c r="G237" i="1"/>
  <c r="M236" i="1"/>
  <c r="J597" i="1"/>
  <c r="H597" i="1"/>
  <c r="G597" i="1"/>
  <c r="L729" i="1"/>
  <c r="D729" i="1"/>
  <c r="E730" i="1"/>
  <c r="D361" i="1"/>
  <c r="E362" i="1"/>
  <c r="K360" i="1"/>
  <c r="J360" i="1"/>
  <c r="L361" i="1"/>
  <c r="M237" i="1" l="1"/>
  <c r="I237" i="1"/>
  <c r="F237" i="1" s="1"/>
  <c r="K598" i="1"/>
  <c r="M597" i="1"/>
  <c r="I597" i="1"/>
  <c r="F597" i="1" s="1"/>
  <c r="L730" i="1"/>
  <c r="E731" i="1"/>
  <c r="D730" i="1"/>
  <c r="D362" i="1"/>
  <c r="E363" i="1"/>
  <c r="K361" i="1"/>
  <c r="J361" i="1"/>
  <c r="L362" i="1"/>
  <c r="J238" i="1" l="1"/>
  <c r="K238" i="1"/>
  <c r="H238" i="1"/>
  <c r="G238" i="1"/>
  <c r="J598" i="1"/>
  <c r="G598" i="1"/>
  <c r="H598" i="1"/>
  <c r="L731" i="1"/>
  <c r="D731" i="1"/>
  <c r="E732" i="1"/>
  <c r="D363" i="1"/>
  <c r="E364" i="1"/>
  <c r="K362" i="1"/>
  <c r="J362" i="1"/>
  <c r="L363" i="1"/>
  <c r="M238" i="1" l="1"/>
  <c r="I238" i="1"/>
  <c r="F238" i="1" s="1"/>
  <c r="M598" i="1"/>
  <c r="I598" i="1"/>
  <c r="F598" i="1" s="1"/>
  <c r="K599" i="1" s="1"/>
  <c r="E733" i="1"/>
  <c r="L732" i="1"/>
  <c r="D732" i="1"/>
  <c r="D364" i="1"/>
  <c r="E365" i="1"/>
  <c r="K363" i="1"/>
  <c r="J363" i="1"/>
  <c r="L364" i="1"/>
  <c r="K239" i="1" l="1"/>
  <c r="J239" i="1"/>
  <c r="G239" i="1"/>
  <c r="H239" i="1"/>
  <c r="J599" i="1"/>
  <c r="H599" i="1"/>
  <c r="G599" i="1"/>
  <c r="E734" i="1"/>
  <c r="D733" i="1"/>
  <c r="L733" i="1"/>
  <c r="D365" i="1"/>
  <c r="E366" i="1"/>
  <c r="K364" i="1"/>
  <c r="J364" i="1"/>
  <c r="L365" i="1"/>
  <c r="M239" i="1" l="1"/>
  <c r="I239" i="1"/>
  <c r="F239" i="1" s="1"/>
  <c r="K600" i="1"/>
  <c r="M599" i="1"/>
  <c r="I599" i="1"/>
  <c r="F599" i="1" s="1"/>
  <c r="E735" i="1"/>
  <c r="L734" i="1"/>
  <c r="D734" i="1"/>
  <c r="D366" i="1"/>
  <c r="E367" i="1"/>
  <c r="K365" i="1"/>
  <c r="J365" i="1"/>
  <c r="L366" i="1"/>
  <c r="J240" i="1" l="1"/>
  <c r="K240" i="1"/>
  <c r="H240" i="1"/>
  <c r="G240" i="1"/>
  <c r="J600" i="1"/>
  <c r="H600" i="1"/>
  <c r="G600" i="1"/>
  <c r="E736" i="1"/>
  <c r="D735" i="1"/>
  <c r="L735" i="1"/>
  <c r="D367" i="1"/>
  <c r="E368" i="1"/>
  <c r="K366" i="1"/>
  <c r="J366" i="1"/>
  <c r="L367" i="1"/>
  <c r="M240" i="1" l="1"/>
  <c r="I240" i="1"/>
  <c r="F240" i="1" s="1"/>
  <c r="M600" i="1"/>
  <c r="I600" i="1"/>
  <c r="F600" i="1" s="1"/>
  <c r="K601" i="1" s="1"/>
  <c r="E737" i="1"/>
  <c r="L736" i="1"/>
  <c r="D736" i="1"/>
  <c r="D368" i="1"/>
  <c r="E369" i="1"/>
  <c r="K367" i="1"/>
  <c r="J367" i="1"/>
  <c r="L368" i="1"/>
  <c r="K241" i="1" l="1"/>
  <c r="J241" i="1"/>
  <c r="H241" i="1"/>
  <c r="G241" i="1"/>
  <c r="J601" i="1"/>
  <c r="H601" i="1"/>
  <c r="G601" i="1"/>
  <c r="L737" i="1"/>
  <c r="D737" i="1"/>
  <c r="E738" i="1"/>
  <c r="D369" i="1"/>
  <c r="E370" i="1"/>
  <c r="K368" i="1"/>
  <c r="J368" i="1"/>
  <c r="L369" i="1"/>
  <c r="M241" i="1" l="1"/>
  <c r="I241" i="1"/>
  <c r="F241" i="1" s="1"/>
  <c r="K602" i="1"/>
  <c r="M601" i="1"/>
  <c r="I601" i="1"/>
  <c r="F601" i="1" s="1"/>
  <c r="E739" i="1"/>
  <c r="L738" i="1"/>
  <c r="D738" i="1"/>
  <c r="D370" i="1"/>
  <c r="E371" i="1"/>
  <c r="K369" i="1"/>
  <c r="J369" i="1"/>
  <c r="L370" i="1"/>
  <c r="J242" i="1" l="1"/>
  <c r="K242" i="1"/>
  <c r="G242" i="1"/>
  <c r="H242" i="1"/>
  <c r="J602" i="1"/>
  <c r="H602" i="1"/>
  <c r="G602" i="1"/>
  <c r="D739" i="1"/>
  <c r="L739" i="1"/>
  <c r="E740" i="1"/>
  <c r="D371" i="1"/>
  <c r="E372" i="1"/>
  <c r="K370" i="1"/>
  <c r="J370" i="1"/>
  <c r="L371" i="1"/>
  <c r="M242" i="1" l="1"/>
  <c r="I242" i="1"/>
  <c r="F242" i="1" s="1"/>
  <c r="M602" i="1"/>
  <c r="I602" i="1"/>
  <c r="F602" i="1" s="1"/>
  <c r="K603" i="1" s="1"/>
  <c r="E741" i="1"/>
  <c r="L740" i="1"/>
  <c r="D740" i="1"/>
  <c r="D372" i="1"/>
  <c r="E373" i="1"/>
  <c r="K371" i="1"/>
  <c r="J371" i="1"/>
  <c r="L372" i="1"/>
  <c r="K243" i="1" l="1"/>
  <c r="J243" i="1"/>
  <c r="G243" i="1"/>
  <c r="H243" i="1"/>
  <c r="J603" i="1"/>
  <c r="G603" i="1"/>
  <c r="H603" i="1"/>
  <c r="E742" i="1"/>
  <c r="D741" i="1"/>
  <c r="L741" i="1"/>
  <c r="D373" i="1"/>
  <c r="E374" i="1"/>
  <c r="K372" i="1"/>
  <c r="J372" i="1"/>
  <c r="L373" i="1"/>
  <c r="M243" i="1" l="1"/>
  <c r="I243" i="1"/>
  <c r="F243" i="1" s="1"/>
  <c r="M603" i="1"/>
  <c r="I603" i="1"/>
  <c r="F603" i="1" s="1"/>
  <c r="K604" i="1" s="1"/>
  <c r="L742" i="1"/>
  <c r="D742" i="1"/>
  <c r="E743" i="1"/>
  <c r="D374" i="1"/>
  <c r="E375" i="1"/>
  <c r="K373" i="1"/>
  <c r="J373" i="1"/>
  <c r="L374" i="1"/>
  <c r="J244" i="1" l="1"/>
  <c r="K244" i="1"/>
  <c r="G244" i="1"/>
  <c r="H244" i="1"/>
  <c r="J604" i="1"/>
  <c r="G604" i="1"/>
  <c r="H604" i="1"/>
  <c r="D743" i="1"/>
  <c r="E744" i="1"/>
  <c r="L743" i="1"/>
  <c r="D375" i="1"/>
  <c r="E376" i="1"/>
  <c r="K374" i="1"/>
  <c r="J374" i="1"/>
  <c r="L375" i="1"/>
  <c r="M244" i="1" l="1"/>
  <c r="I244" i="1"/>
  <c r="F244" i="1" s="1"/>
  <c r="M604" i="1"/>
  <c r="I604" i="1"/>
  <c r="F604" i="1" s="1"/>
  <c r="K605" i="1" s="1"/>
  <c r="E745" i="1"/>
  <c r="L744" i="1"/>
  <c r="D744" i="1"/>
  <c r="D376" i="1"/>
  <c r="E377" i="1"/>
  <c r="K375" i="1"/>
  <c r="J375" i="1"/>
  <c r="L376" i="1"/>
  <c r="J245" i="1" l="1"/>
  <c r="K245" i="1"/>
  <c r="G245" i="1"/>
  <c r="H245" i="1"/>
  <c r="J605" i="1"/>
  <c r="H605" i="1"/>
  <c r="G605" i="1"/>
  <c r="L745" i="1"/>
  <c r="E746" i="1"/>
  <c r="D745" i="1"/>
  <c r="D377" i="1"/>
  <c r="E378" i="1"/>
  <c r="K376" i="1"/>
  <c r="J376" i="1"/>
  <c r="L377" i="1"/>
  <c r="M245" i="1" l="1"/>
  <c r="I245" i="1"/>
  <c r="F245" i="1" s="1"/>
  <c r="K606" i="1"/>
  <c r="M605" i="1"/>
  <c r="I605" i="1"/>
  <c r="F605" i="1" s="1"/>
  <c r="E747" i="1"/>
  <c r="L746" i="1"/>
  <c r="D746" i="1"/>
  <c r="D378" i="1"/>
  <c r="E379" i="1"/>
  <c r="K377" i="1"/>
  <c r="J377" i="1"/>
  <c r="L378" i="1"/>
  <c r="J246" i="1" l="1"/>
  <c r="K246" i="1"/>
  <c r="G246" i="1"/>
  <c r="H246" i="1"/>
  <c r="J606" i="1"/>
  <c r="G606" i="1"/>
  <c r="H606" i="1"/>
  <c r="E748" i="1"/>
  <c r="L747" i="1"/>
  <c r="D747" i="1"/>
  <c r="D379" i="1"/>
  <c r="E380" i="1"/>
  <c r="K378" i="1"/>
  <c r="J378" i="1"/>
  <c r="L379" i="1"/>
  <c r="M246" i="1" l="1"/>
  <c r="I246" i="1"/>
  <c r="F246" i="1" s="1"/>
  <c r="I606" i="1"/>
  <c r="F606" i="1" s="1"/>
  <c r="J607" i="1" s="1"/>
  <c r="K607" i="1"/>
  <c r="M606" i="1"/>
  <c r="D748" i="1"/>
  <c r="L748" i="1"/>
  <c r="E749" i="1"/>
  <c r="D380" i="1"/>
  <c r="E381" i="1"/>
  <c r="K379" i="1"/>
  <c r="J379" i="1"/>
  <c r="L380" i="1"/>
  <c r="H607" i="1" l="1"/>
  <c r="G607" i="1"/>
  <c r="I607" i="1" s="1"/>
  <c r="F607" i="1" s="1"/>
  <c r="K608" i="1" s="1"/>
  <c r="J247" i="1"/>
  <c r="K247" i="1"/>
  <c r="H247" i="1"/>
  <c r="G247" i="1"/>
  <c r="E750" i="1"/>
  <c r="D749" i="1"/>
  <c r="L749" i="1"/>
  <c r="D381" i="1"/>
  <c r="E382" i="1"/>
  <c r="K380" i="1"/>
  <c r="J380" i="1"/>
  <c r="L381" i="1"/>
  <c r="M607" i="1" l="1"/>
  <c r="M247" i="1"/>
  <c r="I247" i="1"/>
  <c r="F247" i="1" s="1"/>
  <c r="J608" i="1"/>
  <c r="H608" i="1"/>
  <c r="G608" i="1"/>
  <c r="E751" i="1"/>
  <c r="D750" i="1"/>
  <c r="L750" i="1"/>
  <c r="D382" i="1"/>
  <c r="E383" i="1"/>
  <c r="K381" i="1"/>
  <c r="J381" i="1"/>
  <c r="L382" i="1"/>
  <c r="J248" i="1" l="1"/>
  <c r="K248" i="1"/>
  <c r="H248" i="1"/>
  <c r="G248" i="1"/>
  <c r="M608" i="1"/>
  <c r="I608" i="1"/>
  <c r="F608" i="1" s="1"/>
  <c r="K609" i="1" s="1"/>
  <c r="D751" i="1"/>
  <c r="L751" i="1"/>
  <c r="E752" i="1"/>
  <c r="D383" i="1"/>
  <c r="E384" i="1"/>
  <c r="K382" i="1"/>
  <c r="J382" i="1"/>
  <c r="L383" i="1"/>
  <c r="M248" i="1" l="1"/>
  <c r="I248" i="1"/>
  <c r="F248" i="1" s="1"/>
  <c r="J609" i="1"/>
  <c r="G609" i="1"/>
  <c r="H609" i="1"/>
  <c r="E753" i="1"/>
  <c r="D752" i="1"/>
  <c r="L752" i="1"/>
  <c r="D384" i="1"/>
  <c r="E385" i="1"/>
  <c r="K383" i="1"/>
  <c r="J383" i="1"/>
  <c r="L384" i="1"/>
  <c r="J249" i="1" l="1"/>
  <c r="K249" i="1"/>
  <c r="G249" i="1"/>
  <c r="H249" i="1"/>
  <c r="M609" i="1"/>
  <c r="I609" i="1"/>
  <c r="F609" i="1" s="1"/>
  <c r="K610" i="1" s="1"/>
  <c r="L753" i="1"/>
  <c r="E754" i="1"/>
  <c r="D753" i="1"/>
  <c r="D385" i="1"/>
  <c r="E386" i="1"/>
  <c r="K384" i="1"/>
  <c r="J384" i="1"/>
  <c r="L385" i="1"/>
  <c r="I249" i="1" l="1"/>
  <c r="F249" i="1" s="1"/>
  <c r="H250" i="1" s="1"/>
  <c r="J250" i="1"/>
  <c r="K250" i="1"/>
  <c r="M249" i="1"/>
  <c r="J610" i="1"/>
  <c r="H610" i="1"/>
  <c r="G610" i="1"/>
  <c r="L754" i="1"/>
  <c r="E755" i="1"/>
  <c r="D754" i="1"/>
  <c r="D386" i="1"/>
  <c r="E387" i="1"/>
  <c r="K385" i="1"/>
  <c r="J385" i="1"/>
  <c r="L386" i="1"/>
  <c r="G250" i="1" l="1"/>
  <c r="I250" i="1" s="1"/>
  <c r="F250" i="1" s="1"/>
  <c r="M250" i="1"/>
  <c r="M610" i="1"/>
  <c r="I610" i="1"/>
  <c r="F610" i="1" s="1"/>
  <c r="K611" i="1" s="1"/>
  <c r="L755" i="1"/>
  <c r="D755" i="1"/>
  <c r="E756" i="1"/>
  <c r="D387" i="1"/>
  <c r="E388" i="1"/>
  <c r="K386" i="1"/>
  <c r="J386" i="1"/>
  <c r="L387" i="1"/>
  <c r="K251" i="1" l="1"/>
  <c r="J251" i="1"/>
  <c r="G251" i="1"/>
  <c r="H251" i="1"/>
  <c r="J611" i="1"/>
  <c r="H611" i="1"/>
  <c r="G611" i="1"/>
  <c r="L756" i="1"/>
  <c r="E757" i="1"/>
  <c r="D756" i="1"/>
  <c r="D388" i="1"/>
  <c r="E389" i="1"/>
  <c r="K387" i="1"/>
  <c r="J387" i="1"/>
  <c r="L388" i="1"/>
  <c r="M251" i="1" l="1"/>
  <c r="I251" i="1"/>
  <c r="F251" i="1" s="1"/>
  <c r="K612" i="1"/>
  <c r="M611" i="1"/>
  <c r="I611" i="1"/>
  <c r="F611" i="1" s="1"/>
  <c r="E758" i="1"/>
  <c r="L757" i="1"/>
  <c r="D757" i="1"/>
  <c r="D389" i="1"/>
  <c r="E390" i="1"/>
  <c r="K388" i="1"/>
  <c r="J388" i="1"/>
  <c r="L389" i="1"/>
  <c r="J252" i="1" l="1"/>
  <c r="K252" i="1"/>
  <c r="G252" i="1"/>
  <c r="H252" i="1"/>
  <c r="J612" i="1"/>
  <c r="H612" i="1"/>
  <c r="G612" i="1"/>
  <c r="L758" i="1"/>
  <c r="D758" i="1"/>
  <c r="E759" i="1"/>
  <c r="D390" i="1"/>
  <c r="E391" i="1"/>
  <c r="K389" i="1"/>
  <c r="J389" i="1"/>
  <c r="L390" i="1"/>
  <c r="I252" i="1" l="1"/>
  <c r="F252" i="1" s="1"/>
  <c r="M252" i="1"/>
  <c r="K613" i="1"/>
  <c r="M612" i="1"/>
  <c r="I612" i="1"/>
  <c r="F612" i="1" s="1"/>
  <c r="E760" i="1"/>
  <c r="L759" i="1"/>
  <c r="D759" i="1"/>
  <c r="D391" i="1"/>
  <c r="E392" i="1"/>
  <c r="D392" i="1" s="1"/>
  <c r="K390" i="1"/>
  <c r="J390" i="1"/>
  <c r="L391" i="1"/>
  <c r="K253" i="1" l="1"/>
  <c r="J253" i="1"/>
  <c r="G253" i="1"/>
  <c r="H253" i="1"/>
  <c r="J613" i="1"/>
  <c r="G613" i="1"/>
  <c r="H613" i="1"/>
  <c r="E761" i="1"/>
  <c r="L760" i="1"/>
  <c r="D760" i="1"/>
  <c r="J391" i="1"/>
  <c r="K391" i="1"/>
  <c r="L392" i="1"/>
  <c r="M253" i="1" l="1"/>
  <c r="I253" i="1"/>
  <c r="F253" i="1" s="1"/>
  <c r="M613" i="1"/>
  <c r="I613" i="1"/>
  <c r="F613" i="1" s="1"/>
  <c r="K614" i="1" s="1"/>
  <c r="D761" i="1"/>
  <c r="L761" i="1"/>
  <c r="J392" i="1"/>
  <c r="K392" i="1"/>
  <c r="K254" i="1" l="1"/>
  <c r="J254" i="1"/>
  <c r="H254" i="1"/>
  <c r="G254" i="1"/>
  <c r="J614" i="1"/>
  <c r="H614" i="1"/>
  <c r="G614" i="1"/>
  <c r="D521" i="1"/>
  <c r="F18" i="1" s="1"/>
  <c r="M254" i="1" l="1"/>
  <c r="I254" i="1"/>
  <c r="F254" i="1" s="1"/>
  <c r="K615" i="1"/>
  <c r="M614" i="1"/>
  <c r="I614" i="1"/>
  <c r="F614" i="1" s="1"/>
  <c r="F20" i="1"/>
  <c r="F19" i="1"/>
  <c r="K255" i="1" l="1"/>
  <c r="J255" i="1"/>
  <c r="H255" i="1"/>
  <c r="G255" i="1"/>
  <c r="J615" i="1"/>
  <c r="H615" i="1"/>
  <c r="G615" i="1"/>
  <c r="M255" i="1" l="1"/>
  <c r="I255" i="1"/>
  <c r="F255" i="1" s="1"/>
  <c r="M615" i="1"/>
  <c r="I615" i="1"/>
  <c r="F615" i="1" s="1"/>
  <c r="K616" i="1" s="1"/>
  <c r="K256" i="1" l="1"/>
  <c r="J256" i="1"/>
  <c r="H256" i="1"/>
  <c r="G256" i="1"/>
  <c r="J616" i="1"/>
  <c r="H616" i="1"/>
  <c r="G616" i="1"/>
  <c r="M256" i="1" l="1"/>
  <c r="I256" i="1"/>
  <c r="F256" i="1" s="1"/>
  <c r="K617" i="1"/>
  <c r="M616" i="1"/>
  <c r="I616" i="1"/>
  <c r="F616" i="1" s="1"/>
  <c r="K257" i="1" l="1"/>
  <c r="J257" i="1"/>
  <c r="H257" i="1"/>
  <c r="G257" i="1"/>
  <c r="J617" i="1"/>
  <c r="H617" i="1"/>
  <c r="G617" i="1"/>
  <c r="I257" i="1" l="1"/>
  <c r="F257" i="1" s="1"/>
  <c r="G258" i="1" s="1"/>
  <c r="K258" i="1"/>
  <c r="J258" i="1"/>
  <c r="M257" i="1"/>
  <c r="M617" i="1"/>
  <c r="I617" i="1"/>
  <c r="F617" i="1" s="1"/>
  <c r="K618" i="1" s="1"/>
  <c r="H258" i="1" l="1"/>
  <c r="M258" i="1"/>
  <c r="I258" i="1"/>
  <c r="F258" i="1" s="1"/>
  <c r="J618" i="1"/>
  <c r="G618" i="1"/>
  <c r="H618" i="1"/>
  <c r="K259" i="1" l="1"/>
  <c r="J259" i="1"/>
  <c r="G259" i="1"/>
  <c r="H259" i="1"/>
  <c r="M618" i="1"/>
  <c r="I618" i="1"/>
  <c r="F618" i="1" s="1"/>
  <c r="K619" i="1" s="1"/>
  <c r="M259" i="1" l="1"/>
  <c r="I259" i="1"/>
  <c r="F259" i="1" s="1"/>
  <c r="J619" i="1"/>
  <c r="G619" i="1"/>
  <c r="H619" i="1"/>
  <c r="I619" i="1" l="1"/>
  <c r="F619" i="1" s="1"/>
  <c r="J620" i="1" s="1"/>
  <c r="J260" i="1"/>
  <c r="K260" i="1"/>
  <c r="H260" i="1"/>
  <c r="G260" i="1"/>
  <c r="K620" i="1"/>
  <c r="M619" i="1"/>
  <c r="H620" i="1" l="1"/>
  <c r="G620" i="1"/>
  <c r="I620" i="1" s="1"/>
  <c r="F620" i="1" s="1"/>
  <c r="M260" i="1"/>
  <c r="I260" i="1"/>
  <c r="F260" i="1" s="1"/>
  <c r="M620" i="1" l="1"/>
  <c r="K621" i="1"/>
  <c r="J621" i="1"/>
  <c r="G621" i="1"/>
  <c r="K622" i="1" s="1"/>
  <c r="H621" i="1"/>
  <c r="K261" i="1"/>
  <c r="J261" i="1"/>
  <c r="H261" i="1"/>
  <c r="G261" i="1"/>
  <c r="M621" i="1" l="1"/>
  <c r="I621" i="1"/>
  <c r="F621" i="1" s="1"/>
  <c r="J622" i="1" s="1"/>
  <c r="M261" i="1"/>
  <c r="I261" i="1"/>
  <c r="F261" i="1" s="1"/>
  <c r="H622" i="1" l="1"/>
  <c r="G622" i="1"/>
  <c r="J262" i="1"/>
  <c r="K262" i="1"/>
  <c r="H262" i="1"/>
  <c r="G262" i="1"/>
  <c r="M622" i="1" l="1"/>
  <c r="I622" i="1"/>
  <c r="F622" i="1" s="1"/>
  <c r="K623" i="1" s="1"/>
  <c r="M262" i="1"/>
  <c r="I262" i="1"/>
  <c r="F262" i="1" s="1"/>
  <c r="H623" i="1" l="1"/>
  <c r="G623" i="1"/>
  <c r="J623" i="1"/>
  <c r="I623" i="1" s="1"/>
  <c r="F623" i="1" s="1"/>
  <c r="K624" i="1" s="1"/>
  <c r="K263" i="1"/>
  <c r="J263" i="1"/>
  <c r="G263" i="1"/>
  <c r="H263" i="1"/>
  <c r="M263" i="1" l="1"/>
  <c r="M623" i="1"/>
  <c r="I263" i="1"/>
  <c r="F263" i="1" s="1"/>
  <c r="G264" i="1" s="1"/>
  <c r="J264" i="1"/>
  <c r="K264" i="1"/>
  <c r="J624" i="1"/>
  <c r="G624" i="1"/>
  <c r="H624" i="1"/>
  <c r="H264" i="1" l="1"/>
  <c r="M264" i="1"/>
  <c r="I264" i="1"/>
  <c r="F264" i="1" s="1"/>
  <c r="K625" i="1"/>
  <c r="M624" i="1"/>
  <c r="I624" i="1"/>
  <c r="F624" i="1" s="1"/>
  <c r="K265" i="1" l="1"/>
  <c r="J265" i="1"/>
  <c r="G265" i="1"/>
  <c r="H265" i="1"/>
  <c r="J625" i="1"/>
  <c r="G625" i="1"/>
  <c r="H625" i="1"/>
  <c r="I265" i="1" l="1"/>
  <c r="F265" i="1" s="1"/>
  <c r="H266" i="1" s="1"/>
  <c r="M265" i="1"/>
  <c r="J266" i="1"/>
  <c r="K266" i="1"/>
  <c r="G266" i="1"/>
  <c r="M625" i="1"/>
  <c r="I625" i="1"/>
  <c r="F625" i="1" s="1"/>
  <c r="K626" i="1" s="1"/>
  <c r="M266" i="1" l="1"/>
  <c r="I266" i="1"/>
  <c r="F266" i="1" s="1"/>
  <c r="J626" i="1"/>
  <c r="H626" i="1"/>
  <c r="G626" i="1"/>
  <c r="J267" i="1" l="1"/>
  <c r="K267" i="1"/>
  <c r="G267" i="1"/>
  <c r="H267" i="1"/>
  <c r="K627" i="1"/>
  <c r="M626" i="1"/>
  <c r="I626" i="1"/>
  <c r="F626" i="1" s="1"/>
  <c r="M267" i="1" l="1"/>
  <c r="I267" i="1"/>
  <c r="F267" i="1" s="1"/>
  <c r="J627" i="1"/>
  <c r="H627" i="1"/>
  <c r="G627" i="1"/>
  <c r="J268" i="1" l="1"/>
  <c r="K268" i="1"/>
  <c r="H268" i="1"/>
  <c r="G268" i="1"/>
  <c r="M627" i="1"/>
  <c r="I627" i="1"/>
  <c r="F627" i="1" s="1"/>
  <c r="K628" i="1" s="1"/>
  <c r="M268" i="1" l="1"/>
  <c r="I268" i="1"/>
  <c r="F268" i="1" s="1"/>
  <c r="J628" i="1"/>
  <c r="G628" i="1"/>
  <c r="H628" i="1"/>
  <c r="K269" i="1" l="1"/>
  <c r="J269" i="1"/>
  <c r="H269" i="1"/>
  <c r="G269" i="1"/>
  <c r="I628" i="1"/>
  <c r="F628" i="1" s="1"/>
  <c r="K629" i="1" s="1"/>
  <c r="M628" i="1"/>
  <c r="H629" i="1" l="1"/>
  <c r="J629" i="1"/>
  <c r="G629" i="1"/>
  <c r="M269" i="1"/>
  <c r="I269" i="1"/>
  <c r="F269" i="1" s="1"/>
  <c r="M629" i="1" l="1"/>
  <c r="I629" i="1"/>
  <c r="F629" i="1" s="1"/>
  <c r="G630" i="1" s="1"/>
  <c r="K630" i="1"/>
  <c r="J270" i="1"/>
  <c r="K270" i="1"/>
  <c r="G270" i="1"/>
  <c r="H270" i="1"/>
  <c r="J630" i="1" l="1"/>
  <c r="I630" i="1" s="1"/>
  <c r="F630" i="1" s="1"/>
  <c r="K631" i="1" s="1"/>
  <c r="H630" i="1"/>
  <c r="M630" i="1" s="1"/>
  <c r="M270" i="1"/>
  <c r="I270" i="1"/>
  <c r="F270" i="1" s="1"/>
  <c r="J631" i="1"/>
  <c r="G631" i="1"/>
  <c r="H631" i="1" l="1"/>
  <c r="M631" i="1" s="1"/>
  <c r="J271" i="1"/>
  <c r="K271" i="1"/>
  <c r="H271" i="1"/>
  <c r="G271" i="1"/>
  <c r="I631" i="1"/>
  <c r="F631" i="1" s="1"/>
  <c r="K632" i="1" s="1"/>
  <c r="M271" i="1" l="1"/>
  <c r="I271" i="1"/>
  <c r="F271" i="1" s="1"/>
  <c r="J632" i="1"/>
  <c r="G632" i="1"/>
  <c r="H632" i="1"/>
  <c r="J272" i="1" l="1"/>
  <c r="K272" i="1"/>
  <c r="B24" i="1" s="1"/>
  <c r="G272" i="1"/>
  <c r="I272" i="1" s="1"/>
  <c r="F272" i="1" s="1"/>
  <c r="H272" i="1"/>
  <c r="M632" i="1"/>
  <c r="I632" i="1"/>
  <c r="F632" i="1" s="1"/>
  <c r="K633" i="1" s="1"/>
  <c r="G273" i="1" l="1"/>
  <c r="I273" i="1" s="1"/>
  <c r="F273" i="1" s="1"/>
  <c r="H273" i="1"/>
  <c r="M272" i="1"/>
  <c r="M274" i="1"/>
  <c r="M273" i="1"/>
  <c r="M275" i="1"/>
  <c r="M278" i="1"/>
  <c r="M277" i="1"/>
  <c r="M276" i="1"/>
  <c r="M280" i="1"/>
  <c r="M279" i="1"/>
  <c r="M282" i="1"/>
  <c r="M286" i="1"/>
  <c r="M281" i="1"/>
  <c r="M283" i="1"/>
  <c r="M285" i="1"/>
  <c r="M287" i="1"/>
  <c r="M284" i="1"/>
  <c r="M288" i="1"/>
  <c r="M289" i="1"/>
  <c r="M290" i="1"/>
  <c r="M291" i="1"/>
  <c r="M292" i="1"/>
  <c r="M293" i="1"/>
  <c r="M294" i="1"/>
  <c r="M295" i="1"/>
  <c r="M297" i="1"/>
  <c r="M298" i="1"/>
  <c r="M296" i="1"/>
  <c r="M300" i="1"/>
  <c r="M299" i="1"/>
  <c r="M302" i="1"/>
  <c r="M301" i="1"/>
  <c r="M304" i="1"/>
  <c r="M303" i="1"/>
  <c r="M305" i="1"/>
  <c r="M307" i="1"/>
  <c r="M306" i="1"/>
  <c r="M308" i="1"/>
  <c r="M309" i="1"/>
  <c r="M310" i="1"/>
  <c r="M311" i="1"/>
  <c r="M312" i="1"/>
  <c r="M313" i="1"/>
  <c r="M316" i="1"/>
  <c r="M314" i="1"/>
  <c r="M315" i="1"/>
  <c r="M318" i="1"/>
  <c r="M317" i="1"/>
  <c r="M319" i="1"/>
  <c r="M320" i="1"/>
  <c r="M321" i="1"/>
  <c r="M322" i="1"/>
  <c r="M323" i="1"/>
  <c r="M324" i="1"/>
  <c r="M327" i="1"/>
  <c r="M325" i="1"/>
  <c r="M326" i="1"/>
  <c r="M328" i="1"/>
  <c r="M329" i="1"/>
  <c r="M331" i="1"/>
  <c r="M332" i="1"/>
  <c r="M330" i="1"/>
  <c r="M334" i="1"/>
  <c r="M333" i="1"/>
  <c r="M336" i="1"/>
  <c r="M335" i="1"/>
  <c r="M337" i="1"/>
  <c r="M338" i="1"/>
  <c r="M339" i="1"/>
  <c r="M340" i="1"/>
  <c r="M341" i="1"/>
  <c r="M343" i="1"/>
  <c r="M344" i="1"/>
  <c r="M342" i="1"/>
  <c r="M346" i="1"/>
  <c r="M347" i="1"/>
  <c r="M345" i="1"/>
  <c r="M348" i="1"/>
  <c r="M350" i="1"/>
  <c r="M349" i="1"/>
  <c r="M351" i="1"/>
  <c r="M353" i="1"/>
  <c r="M352" i="1"/>
  <c r="M354" i="1"/>
  <c r="M355" i="1"/>
  <c r="M358" i="1"/>
  <c r="M357" i="1"/>
  <c r="M356" i="1"/>
  <c r="M361" i="1"/>
  <c r="M359" i="1"/>
  <c r="M360" i="1"/>
  <c r="M362" i="1"/>
  <c r="M364" i="1"/>
  <c r="M363" i="1"/>
  <c r="M365" i="1"/>
  <c r="M366" i="1"/>
  <c r="M367" i="1"/>
  <c r="M369" i="1"/>
  <c r="M368" i="1"/>
  <c r="M370" i="1"/>
  <c r="M372" i="1"/>
  <c r="M371" i="1"/>
  <c r="M373" i="1"/>
  <c r="M374" i="1"/>
  <c r="M377" i="1"/>
  <c r="M376" i="1"/>
  <c r="M375" i="1"/>
  <c r="M379" i="1"/>
  <c r="M378" i="1"/>
  <c r="M381" i="1"/>
  <c r="M382" i="1"/>
  <c r="M380" i="1"/>
  <c r="M383" i="1"/>
  <c r="M385" i="1"/>
  <c r="M384" i="1"/>
  <c r="M387" i="1"/>
  <c r="M386" i="1"/>
  <c r="M390" i="1"/>
  <c r="M388" i="1"/>
  <c r="M389" i="1"/>
  <c r="M391" i="1"/>
  <c r="M392" i="1"/>
  <c r="B22" i="1"/>
  <c r="J633" i="1"/>
  <c r="H633" i="1"/>
  <c r="G633" i="1"/>
  <c r="G274" i="1" l="1"/>
  <c r="I274" i="1" s="1"/>
  <c r="F274" i="1" s="1"/>
  <c r="H274" i="1"/>
  <c r="B25" i="1"/>
  <c r="K634" i="1"/>
  <c r="M633" i="1"/>
  <c r="I633" i="1"/>
  <c r="F633" i="1" s="1"/>
  <c r="H275" i="1" l="1"/>
  <c r="G275" i="1"/>
  <c r="I275" i="1" s="1"/>
  <c r="F275" i="1" s="1"/>
  <c r="J634" i="1"/>
  <c r="H634" i="1"/>
  <c r="G634" i="1"/>
  <c r="G276" i="1" l="1"/>
  <c r="I276" i="1" s="1"/>
  <c r="F276" i="1" s="1"/>
  <c r="H276" i="1"/>
  <c r="M634" i="1"/>
  <c r="I634" i="1"/>
  <c r="F634" i="1" s="1"/>
  <c r="K635" i="1" s="1"/>
  <c r="H277" i="1" l="1"/>
  <c r="G277" i="1"/>
  <c r="I277" i="1" s="1"/>
  <c r="F277" i="1" s="1"/>
  <c r="J635" i="1"/>
  <c r="G635" i="1"/>
  <c r="H635" i="1"/>
  <c r="G278" i="1" l="1"/>
  <c r="I278" i="1" s="1"/>
  <c r="F278" i="1" s="1"/>
  <c r="H278" i="1"/>
  <c r="M635" i="1"/>
  <c r="I635" i="1"/>
  <c r="F635" i="1" s="1"/>
  <c r="K636" i="1" s="1"/>
  <c r="H279" i="1" l="1"/>
  <c r="G279" i="1"/>
  <c r="I279" i="1" s="1"/>
  <c r="F279" i="1" s="1"/>
  <c r="J636" i="1"/>
  <c r="H636" i="1"/>
  <c r="G636" i="1"/>
  <c r="H280" i="1" l="1"/>
  <c r="G280" i="1"/>
  <c r="I280" i="1" s="1"/>
  <c r="F280" i="1" s="1"/>
  <c r="M636" i="1"/>
  <c r="I636" i="1"/>
  <c r="F636" i="1" s="1"/>
  <c r="K637" i="1" s="1"/>
  <c r="H281" i="1" l="1"/>
  <c r="G281" i="1"/>
  <c r="I281" i="1" s="1"/>
  <c r="F281" i="1" s="1"/>
  <c r="J637" i="1"/>
  <c r="H637" i="1"/>
  <c r="G637" i="1"/>
  <c r="H282" i="1" l="1"/>
  <c r="G282" i="1"/>
  <c r="I282" i="1" s="1"/>
  <c r="F282" i="1" s="1"/>
  <c r="M637" i="1"/>
  <c r="I637" i="1"/>
  <c r="F637" i="1" s="1"/>
  <c r="K638" i="1" s="1"/>
  <c r="G283" i="1" l="1"/>
  <c r="I283" i="1" s="1"/>
  <c r="F283" i="1" s="1"/>
  <c r="H283" i="1"/>
  <c r="J638" i="1"/>
  <c r="G638" i="1"/>
  <c r="H638" i="1"/>
  <c r="H284" i="1" l="1"/>
  <c r="G284" i="1"/>
  <c r="I284" i="1" s="1"/>
  <c r="F284" i="1" s="1"/>
  <c r="M638" i="1"/>
  <c r="I638" i="1"/>
  <c r="F638" i="1" s="1"/>
  <c r="K639" i="1" s="1"/>
  <c r="H285" i="1" l="1"/>
  <c r="G285" i="1"/>
  <c r="I285" i="1" s="1"/>
  <c r="F285" i="1" s="1"/>
  <c r="J639" i="1"/>
  <c r="G639" i="1"/>
  <c r="H639" i="1"/>
  <c r="H286" i="1" l="1"/>
  <c r="G286" i="1"/>
  <c r="I286" i="1" s="1"/>
  <c r="F286" i="1" s="1"/>
  <c r="M639" i="1"/>
  <c r="I639" i="1"/>
  <c r="F639" i="1" s="1"/>
  <c r="K640" i="1" s="1"/>
  <c r="G287" i="1" l="1"/>
  <c r="I287" i="1" s="1"/>
  <c r="F287" i="1" s="1"/>
  <c r="H287" i="1"/>
  <c r="J640" i="1"/>
  <c r="H640" i="1"/>
  <c r="G640" i="1"/>
  <c r="H288" i="1" l="1"/>
  <c r="G288" i="1"/>
  <c r="I288" i="1" s="1"/>
  <c r="F288" i="1" s="1"/>
  <c r="M640" i="1"/>
  <c r="I640" i="1"/>
  <c r="F640" i="1" s="1"/>
  <c r="K641" i="1" s="1"/>
  <c r="G289" i="1" l="1"/>
  <c r="I289" i="1" s="1"/>
  <c r="F289" i="1" s="1"/>
  <c r="H289" i="1"/>
  <c r="J641" i="1"/>
  <c r="H641" i="1"/>
  <c r="G641" i="1"/>
  <c r="K642" i="1" s="1"/>
  <c r="G290" i="1" l="1"/>
  <c r="I290" i="1" s="1"/>
  <c r="F290" i="1" s="1"/>
  <c r="H290" i="1"/>
  <c r="M641" i="1"/>
  <c r="I641" i="1"/>
  <c r="F641" i="1" s="1"/>
  <c r="J642" i="1" l="1"/>
  <c r="G642" i="1"/>
  <c r="H642" i="1"/>
  <c r="H291" i="1"/>
  <c r="G291" i="1"/>
  <c r="I291" i="1" s="1"/>
  <c r="F291" i="1" s="1"/>
  <c r="K643" i="1" l="1"/>
  <c r="M642" i="1"/>
  <c r="G292" i="1"/>
  <c r="I292" i="1" s="1"/>
  <c r="F292" i="1" s="1"/>
  <c r="H292" i="1"/>
  <c r="I642" i="1"/>
  <c r="F642" i="1" s="1"/>
  <c r="H293" i="1" l="1"/>
  <c r="G293" i="1"/>
  <c r="I293" i="1" s="1"/>
  <c r="F293" i="1" s="1"/>
  <c r="J643" i="1"/>
  <c r="H643" i="1"/>
  <c r="G643" i="1"/>
  <c r="I643" i="1" l="1"/>
  <c r="F643" i="1" s="1"/>
  <c r="G644" i="1" s="1"/>
  <c r="K645" i="1" s="1"/>
  <c r="K644" i="1"/>
  <c r="M643" i="1"/>
  <c r="G294" i="1"/>
  <c r="I294" i="1" s="1"/>
  <c r="F294" i="1" s="1"/>
  <c r="H294" i="1"/>
  <c r="H644" i="1" l="1"/>
  <c r="M644" i="1" s="1"/>
  <c r="J644" i="1"/>
  <c r="G295" i="1"/>
  <c r="I295" i="1" s="1"/>
  <c r="F295" i="1" s="1"/>
  <c r="H295" i="1"/>
  <c r="I644" i="1"/>
  <c r="F644" i="1" s="1"/>
  <c r="J645" i="1" l="1"/>
  <c r="G645" i="1"/>
  <c r="H645" i="1"/>
  <c r="G296" i="1"/>
  <c r="I296" i="1" s="1"/>
  <c r="F296" i="1" s="1"/>
  <c r="H296" i="1"/>
  <c r="G297" i="1" l="1"/>
  <c r="I297" i="1" s="1"/>
  <c r="F297" i="1" s="1"/>
  <c r="H297" i="1"/>
  <c r="K646" i="1"/>
  <c r="M645" i="1"/>
  <c r="I645" i="1"/>
  <c r="F645" i="1" s="1"/>
  <c r="J646" i="1" l="1"/>
  <c r="G646" i="1"/>
  <c r="H646" i="1"/>
  <c r="H298" i="1"/>
  <c r="G298" i="1"/>
  <c r="I298" i="1" s="1"/>
  <c r="F298" i="1" s="1"/>
  <c r="I646" i="1" l="1"/>
  <c r="F646" i="1" s="1"/>
  <c r="G647" i="1" s="1"/>
  <c r="K648" i="1" s="1"/>
  <c r="K647" i="1"/>
  <c r="M646" i="1"/>
  <c r="H299" i="1"/>
  <c r="G299" i="1"/>
  <c r="I299" i="1" s="1"/>
  <c r="F299" i="1" s="1"/>
  <c r="H647" i="1" l="1"/>
  <c r="M647" i="1" s="1"/>
  <c r="J647" i="1"/>
  <c r="I647" i="1"/>
  <c r="F647" i="1" s="1"/>
  <c r="H300" i="1"/>
  <c r="G300" i="1"/>
  <c r="I300" i="1" s="1"/>
  <c r="F300" i="1" s="1"/>
  <c r="G301" i="1" l="1"/>
  <c r="I301" i="1" s="1"/>
  <c r="F301" i="1" s="1"/>
  <c r="H301" i="1"/>
  <c r="J648" i="1"/>
  <c r="H648" i="1"/>
  <c r="G648" i="1"/>
  <c r="I648" i="1" l="1"/>
  <c r="F648" i="1" s="1"/>
  <c r="J649" i="1" s="1"/>
  <c r="K649" i="1"/>
  <c r="M648" i="1"/>
  <c r="H302" i="1"/>
  <c r="G302" i="1"/>
  <c r="I302" i="1" s="1"/>
  <c r="F302" i="1" s="1"/>
  <c r="G649" i="1" l="1"/>
  <c r="I649" i="1" s="1"/>
  <c r="F649" i="1" s="1"/>
  <c r="J650" i="1" s="1"/>
  <c r="H649" i="1"/>
  <c r="G303" i="1"/>
  <c r="I303" i="1" s="1"/>
  <c r="F303" i="1" s="1"/>
  <c r="H303" i="1"/>
  <c r="M649" i="1" l="1"/>
  <c r="K650" i="1"/>
  <c r="G650" i="1"/>
  <c r="I650" i="1" s="1"/>
  <c r="F650" i="1" s="1"/>
  <c r="H650" i="1"/>
  <c r="H304" i="1"/>
  <c r="G304" i="1"/>
  <c r="I304" i="1" s="1"/>
  <c r="F304" i="1" s="1"/>
  <c r="K651" i="1"/>
  <c r="M650" i="1" l="1"/>
  <c r="H305" i="1"/>
  <c r="G305" i="1"/>
  <c r="I305" i="1" s="1"/>
  <c r="F305" i="1" s="1"/>
  <c r="J651" i="1"/>
  <c r="G651" i="1"/>
  <c r="H651" i="1"/>
  <c r="I651" i="1" l="1"/>
  <c r="F651" i="1" s="1"/>
  <c r="J652" i="1" s="1"/>
  <c r="G306" i="1"/>
  <c r="I306" i="1" s="1"/>
  <c r="F306" i="1" s="1"/>
  <c r="H306" i="1"/>
  <c r="K652" i="1"/>
  <c r="M651" i="1"/>
  <c r="G652" i="1" l="1"/>
  <c r="K653" i="1" s="1"/>
  <c r="H652" i="1"/>
  <c r="I652" i="1"/>
  <c r="F652" i="1" s="1"/>
  <c r="G307" i="1"/>
  <c r="I307" i="1" s="1"/>
  <c r="F307" i="1" s="1"/>
  <c r="H307" i="1"/>
  <c r="M652" i="1" l="1"/>
  <c r="G308" i="1"/>
  <c r="I308" i="1" s="1"/>
  <c r="F308" i="1" s="1"/>
  <c r="H308" i="1"/>
  <c r="J653" i="1"/>
  <c r="H653" i="1"/>
  <c r="G653" i="1"/>
  <c r="I653" i="1" l="1"/>
  <c r="F653" i="1" s="1"/>
  <c r="G654" i="1" s="1"/>
  <c r="K654" i="1"/>
  <c r="M653" i="1"/>
  <c r="H309" i="1"/>
  <c r="G309" i="1"/>
  <c r="I309" i="1" s="1"/>
  <c r="F309" i="1" s="1"/>
  <c r="H654" i="1" l="1"/>
  <c r="M654" i="1" s="1"/>
  <c r="J654" i="1"/>
  <c r="I654" i="1" s="1"/>
  <c r="F654" i="1" s="1"/>
  <c r="J655" i="1" s="1"/>
  <c r="G310" i="1"/>
  <c r="I310" i="1" s="1"/>
  <c r="F310" i="1" s="1"/>
  <c r="H310" i="1"/>
  <c r="H655" i="1"/>
  <c r="K655" i="1"/>
  <c r="G655" i="1" l="1"/>
  <c r="M655" i="1" s="1"/>
  <c r="K656" i="1"/>
  <c r="H311" i="1"/>
  <c r="G311" i="1"/>
  <c r="I311" i="1" s="1"/>
  <c r="F311" i="1" s="1"/>
  <c r="I655" i="1" l="1"/>
  <c r="F655" i="1" s="1"/>
  <c r="G656" i="1"/>
  <c r="G312" i="1"/>
  <c r="I312" i="1" s="1"/>
  <c r="F312" i="1" s="1"/>
  <c r="H312" i="1"/>
  <c r="J656" i="1" l="1"/>
  <c r="I656" i="1" s="1"/>
  <c r="F656" i="1" s="1"/>
  <c r="H656" i="1"/>
  <c r="M656" i="1" s="1"/>
  <c r="K657" i="1"/>
  <c r="H313" i="1"/>
  <c r="G313" i="1"/>
  <c r="I313" i="1" s="1"/>
  <c r="F313" i="1" s="1"/>
  <c r="G657" i="1" l="1"/>
  <c r="H657" i="1"/>
  <c r="J657" i="1"/>
  <c r="I657" i="1" s="1"/>
  <c r="F657" i="1" s="1"/>
  <c r="G658" i="1" s="1"/>
  <c r="G314" i="1"/>
  <c r="I314" i="1" s="1"/>
  <c r="F314" i="1" s="1"/>
  <c r="H314" i="1"/>
  <c r="H658" i="1" l="1"/>
  <c r="M658" i="1" s="1"/>
  <c r="J658" i="1"/>
  <c r="I658" i="1" s="1"/>
  <c r="F658" i="1" s="1"/>
  <c r="J659" i="1" s="1"/>
  <c r="K658" i="1"/>
  <c r="M657" i="1"/>
  <c r="K659" i="1"/>
  <c r="H315" i="1"/>
  <c r="G315" i="1"/>
  <c r="I315" i="1" s="1"/>
  <c r="F315" i="1" s="1"/>
  <c r="H659" i="1" l="1"/>
  <c r="G659" i="1"/>
  <c r="K660" i="1" s="1"/>
  <c r="G316" i="1"/>
  <c r="I316" i="1" s="1"/>
  <c r="F316" i="1" s="1"/>
  <c r="H316" i="1"/>
  <c r="I659" i="1" l="1"/>
  <c r="F659" i="1" s="1"/>
  <c r="J660" i="1" s="1"/>
  <c r="M659" i="1"/>
  <c r="G660" i="1"/>
  <c r="G317" i="1"/>
  <c r="I317" i="1" s="1"/>
  <c r="F317" i="1" s="1"/>
  <c r="H317" i="1"/>
  <c r="H660" i="1" l="1"/>
  <c r="G318" i="1"/>
  <c r="I318" i="1" s="1"/>
  <c r="F318" i="1" s="1"/>
  <c r="H318" i="1"/>
  <c r="K661" i="1"/>
  <c r="M660" i="1"/>
  <c r="I660" i="1"/>
  <c r="F660" i="1" s="1"/>
  <c r="J661" i="1" l="1"/>
  <c r="H661" i="1"/>
  <c r="G661" i="1"/>
  <c r="H319" i="1"/>
  <c r="G319" i="1"/>
  <c r="I319" i="1" s="1"/>
  <c r="F319" i="1" s="1"/>
  <c r="K662" i="1" l="1"/>
  <c r="M661" i="1"/>
  <c r="G320" i="1"/>
  <c r="I320" i="1" s="1"/>
  <c r="F320" i="1" s="1"/>
  <c r="H320" i="1"/>
  <c r="I661" i="1"/>
  <c r="F661" i="1" s="1"/>
  <c r="G321" i="1" l="1"/>
  <c r="I321" i="1" s="1"/>
  <c r="F321" i="1" s="1"/>
  <c r="H321" i="1"/>
  <c r="J662" i="1"/>
  <c r="H662" i="1"/>
  <c r="G662" i="1"/>
  <c r="I662" i="1" l="1"/>
  <c r="F662" i="1" s="1"/>
  <c r="J663" i="1" s="1"/>
  <c r="K663" i="1"/>
  <c r="M662" i="1"/>
  <c r="H322" i="1"/>
  <c r="G322" i="1"/>
  <c r="I322" i="1" s="1"/>
  <c r="F322" i="1" s="1"/>
  <c r="G663" i="1" l="1"/>
  <c r="H663" i="1"/>
  <c r="H323" i="1"/>
  <c r="G323" i="1"/>
  <c r="I323" i="1" s="1"/>
  <c r="F323" i="1" s="1"/>
  <c r="K664" i="1"/>
  <c r="M663" i="1" l="1"/>
  <c r="I663" i="1"/>
  <c r="F663" i="1" s="1"/>
  <c r="J664" i="1" s="1"/>
  <c r="G324" i="1"/>
  <c r="I324" i="1" s="1"/>
  <c r="F324" i="1" s="1"/>
  <c r="H324" i="1"/>
  <c r="H664" i="1" l="1"/>
  <c r="G664" i="1"/>
  <c r="K665" i="1" s="1"/>
  <c r="G325" i="1"/>
  <c r="I325" i="1" s="1"/>
  <c r="F325" i="1" s="1"/>
  <c r="H325" i="1"/>
  <c r="I664" i="1" l="1"/>
  <c r="F664" i="1" s="1"/>
  <c r="J665" i="1" s="1"/>
  <c r="M664" i="1"/>
  <c r="G665" i="1"/>
  <c r="H665" i="1"/>
  <c r="G326" i="1"/>
  <c r="I326" i="1" s="1"/>
  <c r="F326" i="1" s="1"/>
  <c r="H326" i="1"/>
  <c r="M665" i="1" l="1"/>
  <c r="K666" i="1"/>
  <c r="I665" i="1"/>
  <c r="F665" i="1" s="1"/>
  <c r="H666" i="1" s="1"/>
  <c r="H327" i="1"/>
  <c r="G327" i="1"/>
  <c r="I327" i="1" s="1"/>
  <c r="F327" i="1" s="1"/>
  <c r="J666" i="1" l="1"/>
  <c r="G666" i="1"/>
  <c r="K667" i="1" s="1"/>
  <c r="H328" i="1"/>
  <c r="G328" i="1"/>
  <c r="I328" i="1" s="1"/>
  <c r="F328" i="1" s="1"/>
  <c r="I666" i="1"/>
  <c r="F666" i="1" s="1"/>
  <c r="M666" i="1" l="1"/>
  <c r="G329" i="1"/>
  <c r="I329" i="1" s="1"/>
  <c r="F329" i="1" s="1"/>
  <c r="H329" i="1"/>
  <c r="J667" i="1"/>
  <c r="G667" i="1"/>
  <c r="H667" i="1"/>
  <c r="I667" i="1" l="1"/>
  <c r="F667" i="1" s="1"/>
  <c r="G668" i="1" s="1"/>
  <c r="K668" i="1"/>
  <c r="M667" i="1"/>
  <c r="G330" i="1"/>
  <c r="I330" i="1" s="1"/>
  <c r="F330" i="1" s="1"/>
  <c r="H330" i="1"/>
  <c r="H668" i="1" l="1"/>
  <c r="M668" i="1" s="1"/>
  <c r="J668" i="1"/>
  <c r="I668" i="1" s="1"/>
  <c r="F668" i="1" s="1"/>
  <c r="J669" i="1" s="1"/>
  <c r="H331" i="1"/>
  <c r="G331" i="1"/>
  <c r="I331" i="1" s="1"/>
  <c r="F331" i="1" s="1"/>
  <c r="K669" i="1"/>
  <c r="H669" i="1" l="1"/>
  <c r="G669" i="1"/>
  <c r="K670" i="1"/>
  <c r="G332" i="1"/>
  <c r="I332" i="1" s="1"/>
  <c r="F332" i="1" s="1"/>
  <c r="H332" i="1"/>
  <c r="M669" i="1" l="1"/>
  <c r="I669" i="1"/>
  <c r="F669" i="1" s="1"/>
  <c r="H333" i="1"/>
  <c r="G333" i="1"/>
  <c r="I333" i="1" s="1"/>
  <c r="F333" i="1" s="1"/>
  <c r="J670" i="1" l="1"/>
  <c r="G670" i="1"/>
  <c r="H670" i="1"/>
  <c r="G334" i="1"/>
  <c r="I334" i="1" s="1"/>
  <c r="F334" i="1" s="1"/>
  <c r="H334" i="1"/>
  <c r="K671" i="1" l="1"/>
  <c r="M670" i="1"/>
  <c r="I670" i="1"/>
  <c r="F670" i="1" s="1"/>
  <c r="H335" i="1"/>
  <c r="G335" i="1"/>
  <c r="I335" i="1" s="1"/>
  <c r="F335" i="1" s="1"/>
  <c r="H671" i="1" l="1"/>
  <c r="G671" i="1"/>
  <c r="J671" i="1"/>
  <c r="G336" i="1"/>
  <c r="I336" i="1" s="1"/>
  <c r="F336" i="1" s="1"/>
  <c r="H336" i="1"/>
  <c r="I671" i="1" l="1"/>
  <c r="F671" i="1" s="1"/>
  <c r="J672" i="1" s="1"/>
  <c r="M671" i="1"/>
  <c r="K672" i="1"/>
  <c r="G337" i="1"/>
  <c r="I337" i="1" s="1"/>
  <c r="F337" i="1" s="1"/>
  <c r="H337" i="1"/>
  <c r="G672" i="1" l="1"/>
  <c r="H672" i="1"/>
  <c r="G338" i="1"/>
  <c r="I338" i="1" s="1"/>
  <c r="F338" i="1" s="1"/>
  <c r="H338" i="1"/>
  <c r="M672" i="1" l="1"/>
  <c r="I672" i="1"/>
  <c r="F672" i="1" s="1"/>
  <c r="G673" i="1" s="1"/>
  <c r="K673" i="1"/>
  <c r="H339" i="1"/>
  <c r="G339" i="1"/>
  <c r="I339" i="1" s="1"/>
  <c r="F339" i="1" s="1"/>
  <c r="J673" i="1" l="1"/>
  <c r="H673" i="1"/>
  <c r="M673" i="1" s="1"/>
  <c r="K674" i="1"/>
  <c r="I673" i="1"/>
  <c r="F673" i="1" s="1"/>
  <c r="G340" i="1"/>
  <c r="I340" i="1" s="1"/>
  <c r="F340" i="1" s="1"/>
  <c r="H340" i="1"/>
  <c r="J674" i="1" l="1"/>
  <c r="G674" i="1"/>
  <c r="H674" i="1"/>
  <c r="G341" i="1"/>
  <c r="I341" i="1" s="1"/>
  <c r="F341" i="1" s="1"/>
  <c r="H341" i="1"/>
  <c r="K675" i="1" l="1"/>
  <c r="M674" i="1"/>
  <c r="I674" i="1"/>
  <c r="F674" i="1" s="1"/>
  <c r="G342" i="1"/>
  <c r="I342" i="1" s="1"/>
  <c r="F342" i="1" s="1"/>
  <c r="H342" i="1"/>
  <c r="G675" i="1" l="1"/>
  <c r="H675" i="1"/>
  <c r="J675" i="1"/>
  <c r="G343" i="1"/>
  <c r="I343" i="1" s="1"/>
  <c r="F343" i="1" s="1"/>
  <c r="H343" i="1"/>
  <c r="K676" i="1" l="1"/>
  <c r="M675" i="1"/>
  <c r="I675" i="1"/>
  <c r="F675" i="1" s="1"/>
  <c r="H344" i="1"/>
  <c r="G344" i="1"/>
  <c r="I344" i="1" s="1"/>
  <c r="F344" i="1" s="1"/>
  <c r="G676" i="1" l="1"/>
  <c r="J676" i="1"/>
  <c r="H676" i="1"/>
  <c r="H345" i="1"/>
  <c r="G345" i="1"/>
  <c r="I345" i="1" s="1"/>
  <c r="F345" i="1" s="1"/>
  <c r="I676" i="1" l="1"/>
  <c r="F676" i="1" s="1"/>
  <c r="K677" i="1"/>
  <c r="M676" i="1"/>
  <c r="H346" i="1"/>
  <c r="G346" i="1"/>
  <c r="I346" i="1" s="1"/>
  <c r="F346" i="1" s="1"/>
  <c r="H677" i="1" l="1"/>
  <c r="J677" i="1"/>
  <c r="G677" i="1"/>
  <c r="H347" i="1"/>
  <c r="G347" i="1"/>
  <c r="I347" i="1" s="1"/>
  <c r="F347" i="1" s="1"/>
  <c r="K678" i="1" l="1"/>
  <c r="M677" i="1"/>
  <c r="I677" i="1"/>
  <c r="F677" i="1" s="1"/>
  <c r="H348" i="1"/>
  <c r="G348" i="1"/>
  <c r="I348" i="1" s="1"/>
  <c r="F348" i="1" s="1"/>
  <c r="J678" i="1" l="1"/>
  <c r="G678" i="1"/>
  <c r="H678" i="1"/>
  <c r="H349" i="1"/>
  <c r="G349" i="1"/>
  <c r="I349" i="1" s="1"/>
  <c r="F349" i="1" s="1"/>
  <c r="I678" i="1" l="1"/>
  <c r="F678" i="1" s="1"/>
  <c r="G679" i="1" s="1"/>
  <c r="H679" i="1"/>
  <c r="K679" i="1"/>
  <c r="M678" i="1"/>
  <c r="G350" i="1"/>
  <c r="I350" i="1" s="1"/>
  <c r="F350" i="1" s="1"/>
  <c r="H350" i="1"/>
  <c r="J679" i="1" l="1"/>
  <c r="I679" i="1" s="1"/>
  <c r="F679" i="1" s="1"/>
  <c r="M679" i="1"/>
  <c r="K680" i="1"/>
  <c r="G351" i="1"/>
  <c r="I351" i="1" s="1"/>
  <c r="F351" i="1" s="1"/>
  <c r="H351" i="1"/>
  <c r="J680" i="1" l="1"/>
  <c r="H680" i="1"/>
  <c r="G680" i="1"/>
  <c r="G352" i="1"/>
  <c r="I352" i="1" s="1"/>
  <c r="F352" i="1" s="1"/>
  <c r="H352" i="1"/>
  <c r="I680" i="1" l="1"/>
  <c r="F680" i="1" s="1"/>
  <c r="J681" i="1" s="1"/>
  <c r="K681" i="1"/>
  <c r="M680" i="1"/>
  <c r="G353" i="1"/>
  <c r="I353" i="1" s="1"/>
  <c r="F353" i="1" s="1"/>
  <c r="H353" i="1"/>
  <c r="H681" i="1" l="1"/>
  <c r="G681" i="1"/>
  <c r="K682" i="1" s="1"/>
  <c r="H354" i="1"/>
  <c r="G354" i="1"/>
  <c r="I354" i="1" s="1"/>
  <c r="F354" i="1" s="1"/>
  <c r="M681" i="1" l="1"/>
  <c r="I681" i="1"/>
  <c r="F681" i="1" s="1"/>
  <c r="G355" i="1"/>
  <c r="I355" i="1" s="1"/>
  <c r="F355" i="1" s="1"/>
  <c r="H355" i="1"/>
  <c r="G682" i="1" l="1"/>
  <c r="H682" i="1"/>
  <c r="J682" i="1"/>
  <c r="G356" i="1"/>
  <c r="I356" i="1" s="1"/>
  <c r="F356" i="1" s="1"/>
  <c r="H356" i="1"/>
  <c r="I682" i="1" l="1"/>
  <c r="F682" i="1" s="1"/>
  <c r="G683" i="1" s="1"/>
  <c r="K684" i="1" s="1"/>
  <c r="K683" i="1"/>
  <c r="M682" i="1"/>
  <c r="H357" i="1"/>
  <c r="G357" i="1"/>
  <c r="I357" i="1" s="1"/>
  <c r="F357" i="1" s="1"/>
  <c r="H683" i="1" l="1"/>
  <c r="M683" i="1" s="1"/>
  <c r="J683" i="1"/>
  <c r="I683" i="1" s="1"/>
  <c r="F683" i="1" s="1"/>
  <c r="J684" i="1" s="1"/>
  <c r="H358" i="1"/>
  <c r="G358" i="1"/>
  <c r="I358" i="1" s="1"/>
  <c r="F358" i="1" s="1"/>
  <c r="G684" i="1" l="1"/>
  <c r="K685" i="1" s="1"/>
  <c r="H684" i="1"/>
  <c r="I684" i="1"/>
  <c r="F684" i="1" s="1"/>
  <c r="H359" i="1"/>
  <c r="G359" i="1"/>
  <c r="I359" i="1" s="1"/>
  <c r="F359" i="1" s="1"/>
  <c r="M684" i="1" l="1"/>
  <c r="H685" i="1"/>
  <c r="J685" i="1"/>
  <c r="G685" i="1"/>
  <c r="H360" i="1"/>
  <c r="G360" i="1"/>
  <c r="I360" i="1" s="1"/>
  <c r="F360" i="1" s="1"/>
  <c r="K686" i="1" l="1"/>
  <c r="M685" i="1"/>
  <c r="I685" i="1"/>
  <c r="F685" i="1" s="1"/>
  <c r="G361" i="1"/>
  <c r="I361" i="1" s="1"/>
  <c r="F361" i="1" s="1"/>
  <c r="H361" i="1"/>
  <c r="G686" i="1" l="1"/>
  <c r="H686" i="1"/>
  <c r="J686" i="1"/>
  <c r="H362" i="1"/>
  <c r="G362" i="1"/>
  <c r="I362" i="1" s="1"/>
  <c r="F362" i="1" s="1"/>
  <c r="I686" i="1" l="1"/>
  <c r="F686" i="1" s="1"/>
  <c r="K687" i="1"/>
  <c r="M686" i="1"/>
  <c r="H363" i="1"/>
  <c r="G363" i="1"/>
  <c r="I363" i="1" s="1"/>
  <c r="F363" i="1" s="1"/>
  <c r="G687" i="1" l="1"/>
  <c r="H687" i="1"/>
  <c r="J687" i="1"/>
  <c r="G364" i="1"/>
  <c r="I364" i="1" s="1"/>
  <c r="F364" i="1" s="1"/>
  <c r="H364" i="1"/>
  <c r="I687" i="1" l="1"/>
  <c r="F687" i="1" s="1"/>
  <c r="K688" i="1"/>
  <c r="M687" i="1"/>
  <c r="G365" i="1"/>
  <c r="I365" i="1" s="1"/>
  <c r="F365" i="1" s="1"/>
  <c r="H365" i="1"/>
  <c r="J688" i="1" l="1"/>
  <c r="G688" i="1"/>
  <c r="H688" i="1"/>
  <c r="G366" i="1"/>
  <c r="I366" i="1" s="1"/>
  <c r="F366" i="1" s="1"/>
  <c r="H366" i="1"/>
  <c r="I688" i="1" l="1"/>
  <c r="F688" i="1" s="1"/>
  <c r="H689" i="1" s="1"/>
  <c r="K689" i="1"/>
  <c r="M688" i="1"/>
  <c r="G689" i="1"/>
  <c r="J689" i="1"/>
  <c r="H367" i="1"/>
  <c r="G367" i="1"/>
  <c r="I367" i="1" s="1"/>
  <c r="F367" i="1" s="1"/>
  <c r="I689" i="1" l="1"/>
  <c r="F689" i="1" s="1"/>
  <c r="G690" i="1" s="1"/>
  <c r="K691" i="1" s="1"/>
  <c r="M689" i="1"/>
  <c r="J690" i="1"/>
  <c r="H690" i="1"/>
  <c r="K690" i="1"/>
  <c r="G368" i="1"/>
  <c r="I368" i="1" s="1"/>
  <c r="F368" i="1" s="1"/>
  <c r="H368" i="1"/>
  <c r="M690" i="1" l="1"/>
  <c r="I690" i="1"/>
  <c r="F690" i="1" s="1"/>
  <c r="G369" i="1"/>
  <c r="I369" i="1" s="1"/>
  <c r="F369" i="1" s="1"/>
  <c r="H369" i="1"/>
  <c r="H691" i="1" l="1"/>
  <c r="J691" i="1"/>
  <c r="G691" i="1"/>
  <c r="G370" i="1"/>
  <c r="I370" i="1" s="1"/>
  <c r="F370" i="1" s="1"/>
  <c r="H370" i="1"/>
  <c r="K692" i="1" l="1"/>
  <c r="M691" i="1"/>
  <c r="I691" i="1"/>
  <c r="F691" i="1" s="1"/>
  <c r="H371" i="1"/>
  <c r="G371" i="1"/>
  <c r="I371" i="1" s="1"/>
  <c r="F371" i="1" s="1"/>
  <c r="J692" i="1" l="1"/>
  <c r="H692" i="1"/>
  <c r="G692" i="1"/>
  <c r="G372" i="1"/>
  <c r="I372" i="1" s="1"/>
  <c r="F372" i="1" s="1"/>
  <c r="H372" i="1"/>
  <c r="I692" i="1" l="1"/>
  <c r="F692" i="1" s="1"/>
  <c r="H693" i="1" s="1"/>
  <c r="K693" i="1"/>
  <c r="M692" i="1"/>
  <c r="G373" i="1"/>
  <c r="I373" i="1" s="1"/>
  <c r="F373" i="1" s="1"/>
  <c r="G374" i="1" s="1"/>
  <c r="H373" i="1"/>
  <c r="G693" i="1" l="1"/>
  <c r="K694" i="1" s="1"/>
  <c r="J693" i="1"/>
  <c r="I693" i="1" s="1"/>
  <c r="F693" i="1" s="1"/>
  <c r="H374" i="1"/>
  <c r="I374" i="1"/>
  <c r="F374" i="1" s="1"/>
  <c r="M693" i="1" l="1"/>
  <c r="G694" i="1"/>
  <c r="J694" i="1"/>
  <c r="H694" i="1"/>
  <c r="H375" i="1"/>
  <c r="G375" i="1"/>
  <c r="I694" i="1" l="1"/>
  <c r="F694" i="1" s="1"/>
  <c r="K695" i="1"/>
  <c r="M694" i="1"/>
  <c r="I375" i="1"/>
  <c r="F375" i="1" s="1"/>
  <c r="H695" i="1" l="1"/>
  <c r="J695" i="1"/>
  <c r="G695" i="1"/>
  <c r="G376" i="1"/>
  <c r="I376" i="1" s="1"/>
  <c r="F376" i="1" s="1"/>
  <c r="H376" i="1"/>
  <c r="K696" i="1" l="1"/>
  <c r="M695" i="1"/>
  <c r="I695" i="1"/>
  <c r="F695" i="1" s="1"/>
  <c r="G377" i="1"/>
  <c r="I377" i="1" s="1"/>
  <c r="F377" i="1" s="1"/>
  <c r="H377" i="1"/>
  <c r="H696" i="1" l="1"/>
  <c r="G696" i="1"/>
  <c r="J696" i="1"/>
  <c r="G378" i="1"/>
  <c r="H378" i="1"/>
  <c r="I696" i="1" l="1"/>
  <c r="F696" i="1" s="1"/>
  <c r="G697" i="1" s="1"/>
  <c r="K698" i="1" s="1"/>
  <c r="M696" i="1"/>
  <c r="K697" i="1"/>
  <c r="I378" i="1"/>
  <c r="F378" i="1" s="1"/>
  <c r="J697" i="1" l="1"/>
  <c r="I697" i="1" s="1"/>
  <c r="F697" i="1" s="1"/>
  <c r="H697" i="1"/>
  <c r="M697" i="1" s="1"/>
  <c r="H379" i="1"/>
  <c r="G379" i="1"/>
  <c r="I379" i="1" s="1"/>
  <c r="F379" i="1" s="1"/>
  <c r="G698" i="1" l="1"/>
  <c r="K699" i="1" s="1"/>
  <c r="J698" i="1"/>
  <c r="H698" i="1"/>
  <c r="H380" i="1"/>
  <c r="G380" i="1"/>
  <c r="M698" i="1" l="1"/>
  <c r="I698" i="1"/>
  <c r="F698" i="1" s="1"/>
  <c r="J702" i="1"/>
  <c r="H702" i="1"/>
  <c r="G702" i="1"/>
  <c r="K702" i="1"/>
  <c r="I380" i="1"/>
  <c r="F380" i="1" s="1"/>
  <c r="G699" i="1" l="1"/>
  <c r="H699" i="1"/>
  <c r="J699" i="1"/>
  <c r="I702" i="1"/>
  <c r="F702" i="1" s="1"/>
  <c r="K703" i="1"/>
  <c r="G381" i="1"/>
  <c r="H381" i="1"/>
  <c r="K700" i="1" l="1"/>
  <c r="M699" i="1"/>
  <c r="I699" i="1"/>
  <c r="F699" i="1" s="1"/>
  <c r="G703" i="1"/>
  <c r="H703" i="1"/>
  <c r="J703" i="1"/>
  <c r="I381" i="1"/>
  <c r="F381" i="1" s="1"/>
  <c r="J700" i="1" l="1"/>
  <c r="G700" i="1"/>
  <c r="H700" i="1"/>
  <c r="K704" i="1"/>
  <c r="I703" i="1"/>
  <c r="F703" i="1" s="1"/>
  <c r="G382" i="1"/>
  <c r="H382" i="1"/>
  <c r="I700" i="1" l="1"/>
  <c r="F700" i="1" s="1"/>
  <c r="H701" i="1" s="1"/>
  <c r="K701" i="1"/>
  <c r="M700" i="1"/>
  <c r="G701" i="1"/>
  <c r="J701" i="1"/>
  <c r="I701" i="1" s="1"/>
  <c r="F701" i="1" s="1"/>
  <c r="J704" i="1"/>
  <c r="I704" i="1" s="1"/>
  <c r="F704" i="1" s="1"/>
  <c r="G704" i="1"/>
  <c r="H704" i="1"/>
  <c r="I382" i="1"/>
  <c r="F382" i="1" s="1"/>
  <c r="M702" i="1" l="1"/>
  <c r="M703" i="1"/>
  <c r="M701" i="1"/>
  <c r="J705" i="1"/>
  <c r="I705" i="1" s="1"/>
  <c r="F705" i="1" s="1"/>
  <c r="G705" i="1"/>
  <c r="H705" i="1"/>
  <c r="K705" i="1"/>
  <c r="M704" i="1"/>
  <c r="H383" i="1"/>
  <c r="G383" i="1"/>
  <c r="I383" i="1" s="1"/>
  <c r="F383" i="1" s="1"/>
  <c r="M705" i="1" l="1"/>
  <c r="G706" i="1"/>
  <c r="J706" i="1"/>
  <c r="H706" i="1"/>
  <c r="K706" i="1"/>
  <c r="G384" i="1"/>
  <c r="I384" i="1" s="1"/>
  <c r="F384" i="1" s="1"/>
  <c r="H384" i="1"/>
  <c r="K707" i="1" l="1"/>
  <c r="M706" i="1"/>
  <c r="I706" i="1"/>
  <c r="F706" i="1" s="1"/>
  <c r="G385" i="1"/>
  <c r="I385" i="1" s="1"/>
  <c r="F385" i="1" s="1"/>
  <c r="H385" i="1"/>
  <c r="G707" i="1" l="1"/>
  <c r="J707" i="1"/>
  <c r="H707" i="1"/>
  <c r="G386" i="1"/>
  <c r="H386" i="1"/>
  <c r="K708" i="1" l="1"/>
  <c r="M707" i="1"/>
  <c r="I707" i="1"/>
  <c r="F707" i="1" s="1"/>
  <c r="I386" i="1"/>
  <c r="F386" i="1" s="1"/>
  <c r="H708" i="1" l="1"/>
  <c r="J708" i="1"/>
  <c r="G708" i="1"/>
  <c r="G387" i="1"/>
  <c r="I387" i="1" s="1"/>
  <c r="F387" i="1" s="1"/>
  <c r="H387" i="1"/>
  <c r="K709" i="1" l="1"/>
  <c r="M708" i="1"/>
  <c r="I708" i="1"/>
  <c r="F708" i="1" s="1"/>
  <c r="H388" i="1"/>
  <c r="G388" i="1"/>
  <c r="I388" i="1" s="1"/>
  <c r="F388" i="1" s="1"/>
  <c r="J709" i="1" l="1"/>
  <c r="I709" i="1" s="1"/>
  <c r="F709" i="1" s="1"/>
  <c r="G709" i="1"/>
  <c r="H709" i="1"/>
  <c r="G389" i="1"/>
  <c r="H389" i="1"/>
  <c r="J710" i="1" l="1"/>
  <c r="H710" i="1"/>
  <c r="G710" i="1"/>
  <c r="K711" i="1" s="1"/>
  <c r="K710" i="1"/>
  <c r="M709" i="1"/>
  <c r="I389" i="1"/>
  <c r="F389" i="1" s="1"/>
  <c r="I710" i="1" l="1"/>
  <c r="F710" i="1" s="1"/>
  <c r="M710" i="1"/>
  <c r="G390" i="1"/>
  <c r="H390" i="1"/>
  <c r="G711" i="1" l="1"/>
  <c r="H711" i="1"/>
  <c r="J711" i="1"/>
  <c r="I390" i="1"/>
  <c r="F390" i="1" s="1"/>
  <c r="K712" i="1" l="1"/>
  <c r="M711" i="1"/>
  <c r="I711" i="1"/>
  <c r="F711" i="1" s="1"/>
  <c r="H391" i="1"/>
  <c r="G391" i="1"/>
  <c r="G712" i="1" l="1"/>
  <c r="J712" i="1"/>
  <c r="H712" i="1"/>
  <c r="I391" i="1"/>
  <c r="F391" i="1" s="1"/>
  <c r="K713" i="1" l="1"/>
  <c r="M712" i="1"/>
  <c r="I712" i="1"/>
  <c r="F712" i="1" s="1"/>
  <c r="G392" i="1"/>
  <c r="I392" i="1" s="1"/>
  <c r="F392" i="1" s="1"/>
  <c r="H392" i="1"/>
  <c r="H713" i="1" l="1"/>
  <c r="J713" i="1"/>
  <c r="G713" i="1"/>
  <c r="K714" i="1" l="1"/>
  <c r="M713" i="1"/>
  <c r="I713" i="1"/>
  <c r="F713" i="1" s="1"/>
  <c r="G714" i="1" l="1"/>
  <c r="H714" i="1"/>
  <c r="J714" i="1"/>
  <c r="I714" i="1" s="1"/>
  <c r="F714" i="1" s="1"/>
  <c r="M714" i="1" l="1"/>
  <c r="K715" i="1"/>
  <c r="J715" i="1"/>
  <c r="G715" i="1"/>
  <c r="H715" i="1"/>
  <c r="M715" i="1" l="1"/>
  <c r="K716" i="1"/>
  <c r="I715" i="1"/>
  <c r="F715" i="1" s="1"/>
  <c r="G716" i="1" l="1"/>
  <c r="H716" i="1"/>
  <c r="J716" i="1"/>
  <c r="K717" i="1" l="1"/>
  <c r="M716" i="1"/>
  <c r="I716" i="1"/>
  <c r="F716" i="1" s="1"/>
  <c r="H717" i="1" l="1"/>
  <c r="G717" i="1"/>
  <c r="J717" i="1"/>
  <c r="I717" i="1" s="1"/>
  <c r="F717" i="1" s="1"/>
  <c r="H718" i="1" l="1"/>
  <c r="J718" i="1"/>
  <c r="G718" i="1"/>
  <c r="K719" i="1" s="1"/>
  <c r="K718" i="1"/>
  <c r="M717" i="1"/>
  <c r="M718" i="1" l="1"/>
  <c r="I718" i="1"/>
  <c r="F718" i="1" s="1"/>
  <c r="G719" i="1" l="1"/>
  <c r="H719" i="1"/>
  <c r="J719" i="1"/>
  <c r="K720" i="1" l="1"/>
  <c r="M719" i="1"/>
  <c r="I719" i="1"/>
  <c r="F719" i="1" s="1"/>
  <c r="G720" i="1" l="1"/>
  <c r="J720" i="1"/>
  <c r="H720" i="1"/>
  <c r="K721" i="1" l="1"/>
  <c r="M720" i="1"/>
  <c r="I720" i="1"/>
  <c r="F720" i="1" s="1"/>
  <c r="H721" i="1" l="1"/>
  <c r="J721" i="1"/>
  <c r="G721" i="1"/>
  <c r="K722" i="1" l="1"/>
  <c r="M721" i="1"/>
  <c r="I721" i="1"/>
  <c r="F721" i="1" s="1"/>
  <c r="G722" i="1" l="1"/>
  <c r="J722" i="1"/>
  <c r="H722" i="1"/>
  <c r="K723" i="1" l="1"/>
  <c r="M722" i="1"/>
  <c r="I722" i="1"/>
  <c r="F722" i="1" s="1"/>
  <c r="G723" i="1" l="1"/>
  <c r="H723" i="1"/>
  <c r="J723" i="1"/>
  <c r="K724" i="1" l="1"/>
  <c r="M723" i="1"/>
  <c r="I723" i="1"/>
  <c r="F723" i="1" s="1"/>
  <c r="G724" i="1" l="1"/>
  <c r="H724" i="1"/>
  <c r="J724" i="1"/>
  <c r="K725" i="1" l="1"/>
  <c r="M724" i="1"/>
  <c r="I724" i="1"/>
  <c r="F724" i="1" s="1"/>
  <c r="H725" i="1" l="1"/>
  <c r="G725" i="1"/>
  <c r="J725" i="1"/>
  <c r="I725" i="1" s="1"/>
  <c r="F725" i="1" s="1"/>
  <c r="H726" i="1" l="1"/>
  <c r="G726" i="1"/>
  <c r="J726" i="1"/>
  <c r="I726" i="1" s="1"/>
  <c r="F726" i="1" s="1"/>
  <c r="K726" i="1"/>
  <c r="M725" i="1"/>
  <c r="M726" i="1" l="1"/>
  <c r="H727" i="1"/>
  <c r="G727" i="1"/>
  <c r="J727" i="1"/>
  <c r="I727" i="1" s="1"/>
  <c r="F727" i="1" s="1"/>
  <c r="K727" i="1"/>
  <c r="H728" i="1" l="1"/>
  <c r="G728" i="1"/>
  <c r="J728" i="1"/>
  <c r="I728" i="1" s="1"/>
  <c r="F728" i="1" s="1"/>
  <c r="K728" i="1"/>
  <c r="M727" i="1"/>
  <c r="H729" i="1" l="1"/>
  <c r="G729" i="1"/>
  <c r="K730" i="1" s="1"/>
  <c r="J729" i="1"/>
  <c r="I729" i="1" s="1"/>
  <c r="F729" i="1" s="1"/>
  <c r="K729" i="1"/>
  <c r="M728" i="1"/>
  <c r="M729" i="1" l="1"/>
  <c r="J730" i="1"/>
  <c r="I730" i="1" s="1"/>
  <c r="F730" i="1" s="1"/>
  <c r="H731" i="1" s="1"/>
  <c r="H730" i="1"/>
  <c r="G730" i="1"/>
  <c r="J731" i="1" l="1"/>
  <c r="G731" i="1"/>
  <c r="K731" i="1"/>
  <c r="M730" i="1"/>
  <c r="K732" i="1"/>
  <c r="M731" i="1"/>
  <c r="I731" i="1"/>
  <c r="F731" i="1" s="1"/>
  <c r="J732" i="1" l="1"/>
  <c r="G732" i="1"/>
  <c r="H732" i="1"/>
  <c r="K733" i="1" l="1"/>
  <c r="M732" i="1"/>
  <c r="I732" i="1"/>
  <c r="F732" i="1" s="1"/>
  <c r="J733" i="1" l="1"/>
  <c r="H733" i="1"/>
  <c r="G733" i="1"/>
  <c r="K734" i="1" l="1"/>
  <c r="M733" i="1"/>
  <c r="I733" i="1"/>
  <c r="F733" i="1" s="1"/>
  <c r="J734" i="1" l="1"/>
  <c r="G734" i="1"/>
  <c r="H734" i="1"/>
  <c r="K735" i="1" l="1"/>
  <c r="M734" i="1"/>
  <c r="I734" i="1"/>
  <c r="F734" i="1" s="1"/>
  <c r="J735" i="1" l="1"/>
  <c r="G735" i="1"/>
  <c r="H735" i="1"/>
  <c r="I735" i="1" l="1"/>
  <c r="F735" i="1" s="1"/>
  <c r="H736" i="1" s="1"/>
  <c r="K736" i="1"/>
  <c r="M735" i="1"/>
  <c r="G736" i="1" l="1"/>
  <c r="K737" i="1" s="1"/>
  <c r="J736" i="1"/>
  <c r="M736" i="1" l="1"/>
  <c r="I736" i="1"/>
  <c r="F736" i="1" s="1"/>
  <c r="J737" i="1" l="1"/>
  <c r="H737" i="1"/>
  <c r="G737" i="1"/>
  <c r="I737" i="1" l="1"/>
  <c r="F737" i="1" s="1"/>
  <c r="J738" i="1" s="1"/>
  <c r="I738" i="1" s="1"/>
  <c r="F738" i="1" s="1"/>
  <c r="G738" i="1"/>
  <c r="K738" i="1"/>
  <c r="M737" i="1"/>
  <c r="H738" i="1" l="1"/>
  <c r="M738" i="1" s="1"/>
  <c r="J739" i="1"/>
  <c r="G739" i="1"/>
  <c r="H739" i="1"/>
  <c r="K739" i="1"/>
  <c r="I739" i="1" l="1"/>
  <c r="F739" i="1" s="1"/>
  <c r="H740" i="1"/>
  <c r="G740" i="1"/>
  <c r="J740" i="1"/>
  <c r="K740" i="1"/>
  <c r="M739" i="1"/>
  <c r="I740" i="1" l="1"/>
  <c r="F740" i="1" s="1"/>
  <c r="K741" i="1"/>
  <c r="M740" i="1"/>
  <c r="J741" i="1" l="1"/>
  <c r="I741" i="1" s="1"/>
  <c r="F741" i="1" s="1"/>
  <c r="G742" i="1" s="1"/>
  <c r="H741" i="1"/>
  <c r="G741" i="1"/>
  <c r="H742" i="1" l="1"/>
  <c r="J742" i="1"/>
  <c r="I742" i="1" s="1"/>
  <c r="F742" i="1" s="1"/>
  <c r="K742" i="1"/>
  <c r="M741" i="1"/>
  <c r="J743" i="1"/>
  <c r="I743" i="1" s="1"/>
  <c r="F743" i="1" s="1"/>
  <c r="H743" i="1"/>
  <c r="G743" i="1"/>
  <c r="K743" i="1"/>
  <c r="M742" i="1"/>
  <c r="K744" i="1" l="1"/>
  <c r="M743" i="1"/>
  <c r="J744" i="1"/>
  <c r="G744" i="1"/>
  <c r="H744" i="1"/>
  <c r="K745" i="1" l="1"/>
  <c r="M744" i="1"/>
  <c r="I744" i="1"/>
  <c r="F744" i="1" s="1"/>
  <c r="J745" i="1" l="1"/>
  <c r="G745" i="1"/>
  <c r="H745" i="1"/>
  <c r="K746" i="1" l="1"/>
  <c r="M745" i="1"/>
  <c r="I745" i="1"/>
  <c r="F745" i="1" s="1"/>
  <c r="J746" i="1" l="1"/>
  <c r="H746" i="1"/>
  <c r="G746" i="1"/>
  <c r="K747" i="1" l="1"/>
  <c r="M746" i="1"/>
  <c r="I746" i="1"/>
  <c r="F746" i="1" s="1"/>
  <c r="J747" i="1" l="1"/>
  <c r="G747" i="1"/>
  <c r="H747" i="1"/>
  <c r="I747" i="1" l="1"/>
  <c r="F747" i="1" s="1"/>
  <c r="H748" i="1" s="1"/>
  <c r="K748" i="1"/>
  <c r="M747" i="1"/>
  <c r="G748" i="1"/>
  <c r="J748" i="1" l="1"/>
  <c r="I748" i="1"/>
  <c r="F748" i="1" s="1"/>
  <c r="K749" i="1"/>
  <c r="M748" i="1"/>
  <c r="J749" i="1" l="1"/>
  <c r="H749" i="1"/>
  <c r="G749" i="1"/>
  <c r="K750" i="1" l="1"/>
  <c r="M749" i="1"/>
  <c r="I749" i="1"/>
  <c r="F749" i="1" s="1"/>
  <c r="J750" i="1" l="1"/>
  <c r="G750" i="1"/>
  <c r="H750" i="1"/>
  <c r="I750" i="1" l="1"/>
  <c r="F750" i="1" s="1"/>
  <c r="H751" i="1" s="1"/>
  <c r="K751" i="1"/>
  <c r="M750" i="1"/>
  <c r="G751" i="1"/>
  <c r="J751" i="1" l="1"/>
  <c r="I751" i="1" s="1"/>
  <c r="F751" i="1" s="1"/>
  <c r="H752" i="1" s="1"/>
  <c r="K752" i="1"/>
  <c r="M751" i="1"/>
  <c r="G752" i="1" l="1"/>
  <c r="K753" i="1" s="1"/>
  <c r="J752" i="1"/>
  <c r="M752" i="1" l="1"/>
  <c r="I752" i="1"/>
  <c r="F752" i="1" s="1"/>
  <c r="G753" i="1"/>
  <c r="H753" i="1" l="1"/>
  <c r="M753" i="1" s="1"/>
  <c r="J753" i="1"/>
  <c r="I753" i="1" s="1"/>
  <c r="F753" i="1" s="1"/>
  <c r="K754" i="1"/>
  <c r="G754" i="1" l="1"/>
  <c r="K755" i="1" s="1"/>
  <c r="J754" i="1"/>
  <c r="I754" i="1" s="1"/>
  <c r="F754" i="1" s="1"/>
  <c r="H754" i="1"/>
  <c r="M754" i="1" l="1"/>
  <c r="J755" i="1"/>
  <c r="I755" i="1" s="1"/>
  <c r="F755" i="1" s="1"/>
  <c r="G755" i="1"/>
  <c r="H755" i="1"/>
  <c r="G756" i="1" l="1"/>
  <c r="H756" i="1"/>
  <c r="J756" i="1"/>
  <c r="K756" i="1"/>
  <c r="M755" i="1"/>
  <c r="M756" i="1" l="1"/>
  <c r="K757" i="1"/>
  <c r="I756" i="1"/>
  <c r="F756" i="1" s="1"/>
  <c r="J757" i="1" l="1"/>
  <c r="I757" i="1" s="1"/>
  <c r="F757" i="1" s="1"/>
  <c r="G758" i="1" s="1"/>
  <c r="G757" i="1"/>
  <c r="H757" i="1"/>
  <c r="H758" i="1" l="1"/>
  <c r="M758" i="1" s="1"/>
  <c r="J758" i="1"/>
  <c r="M757" i="1"/>
  <c r="K758" i="1"/>
  <c r="K759" i="1"/>
  <c r="I758" i="1"/>
  <c r="F758" i="1" s="1"/>
  <c r="J759" i="1" l="1"/>
  <c r="G759" i="1"/>
  <c r="H759" i="1"/>
  <c r="K760" i="1" l="1"/>
  <c r="M759" i="1"/>
  <c r="I759" i="1"/>
  <c r="F759" i="1" s="1"/>
  <c r="J760" i="1" l="1"/>
  <c r="I760" i="1" s="1"/>
  <c r="F760" i="1" s="1"/>
  <c r="H760" i="1"/>
  <c r="G760" i="1"/>
  <c r="J761" i="1" l="1"/>
  <c r="I761" i="1" s="1"/>
  <c r="F761" i="1" s="1"/>
  <c r="G761" i="1"/>
  <c r="H761" i="1"/>
  <c r="K761" i="1"/>
  <c r="M760" i="1"/>
  <c r="M761" i="1" l="1"/>
</calcChain>
</file>

<file path=xl/sharedStrings.xml><?xml version="1.0" encoding="utf-8"?>
<sst xmlns="http://schemas.openxmlformats.org/spreadsheetml/2006/main" count="49" uniqueCount="37">
  <si>
    <t>mtl.</t>
  </si>
  <si>
    <t>quart.</t>
  </si>
  <si>
    <t>Kreditbetrag</t>
  </si>
  <si>
    <t>halbj.</t>
  </si>
  <si>
    <t>jährl.</t>
  </si>
  <si>
    <t>Vergleichszins</t>
  </si>
  <si>
    <t>Monate</t>
  </si>
  <si>
    <t>Quartale</t>
  </si>
  <si>
    <t>Halbjahre</t>
  </si>
  <si>
    <t>Jahre</t>
  </si>
  <si>
    <t># Raten</t>
  </si>
  <si>
    <t>Liste</t>
  </si>
  <si>
    <t>Text für Tilgungsfreie</t>
  </si>
  <si>
    <t>Periode</t>
  </si>
  <si>
    <t>Kredit</t>
  </si>
  <si>
    <t>Tilgung</t>
  </si>
  <si>
    <t>Tilgstart</t>
  </si>
  <si>
    <t>Zins 1</t>
  </si>
  <si>
    <t>Zins 2</t>
  </si>
  <si>
    <t>Rate 1</t>
  </si>
  <si>
    <t>Rate 2</t>
  </si>
  <si>
    <t>Laufzeit</t>
  </si>
  <si>
    <t>Tilgungsraten</t>
  </si>
  <si>
    <t>Divisor für Zins</t>
  </si>
  <si>
    <t>Zinsvorteil-Stop</t>
  </si>
  <si>
    <t>Vorteil</t>
  </si>
  <si>
    <t>Annuitätendarlehn</t>
  </si>
  <si>
    <t>Darlehnstyp</t>
  </si>
  <si>
    <t>Ratendarlehn</t>
  </si>
  <si>
    <t>Angestrebter Zinssatz</t>
  </si>
  <si>
    <t>Das entspricht einem Bearbeitungsentgelt von</t>
  </si>
  <si>
    <t>Ti-Rate €</t>
  </si>
  <si>
    <t>Ti-Rate #</t>
  </si>
  <si>
    <t>Gesamt-Laufzeit (J)</t>
  </si>
  <si>
    <t>davon Zinsbindung</t>
  </si>
  <si>
    <t>Abrechnungsperiode</t>
  </si>
  <si>
    <t>Preisdifferenz in % (+ oder 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</si>
</sst>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0&quot; Jahr(e)&quot;"/>
    <numFmt numFmtId="165" formatCode="0.000%"/>
    <numFmt numFmtId="166" formatCode="0&quot; Monatsraten&quot;"/>
    <numFmt numFmtId="167" formatCode="0&quot; Quartalsraten&quot;"/>
    <numFmt numFmtId="168" formatCode="0&quot; Halbjahresraten&quot;"/>
    <numFmt numFmtId="169" formatCode="0&quot; Jahresraten&quot;"/>
    <numFmt numFmtId="170" formatCode="_-* #,##0.000\ &quot;€&quot;_-;\-* #,##0.000\ &quot;€&quot;_-;_-* &quot;-&quot;???\ &quot;€&quot;_-;_-@_-"/>
    <numFmt numFmtId="171" formatCode="&quot;oder einem Verbundumsatz mit &quot;0.00%&quot; Provision von&quot;"/>
    <numFmt numFmtId="172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44" fontId="0" fillId="0" borderId="0" xfId="0" applyNumberFormat="1"/>
    <xf numFmtId="9" fontId="0" fillId="0" borderId="0" xfId="2" applyFont="1"/>
    <xf numFmtId="44" fontId="2" fillId="0" borderId="0" xfId="0" applyNumberFormat="1" applyFont="1"/>
    <xf numFmtId="44" fontId="5" fillId="2" borderId="0" xfId="0" applyNumberFormat="1" applyFont="1" applyFill="1"/>
    <xf numFmtId="0" fontId="4" fillId="0" borderId="1" xfId="0" applyFont="1" applyBorder="1" applyAlignment="1" applyProtection="1">
      <alignment horizontal="right"/>
      <protection locked="0"/>
    </xf>
    <xf numFmtId="44" fontId="3" fillId="0" borderId="1" xfId="1" applyFont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165" fontId="3" fillId="0" borderId="1" xfId="0" applyNumberFormat="1" applyFont="1" applyBorder="1" applyProtection="1">
      <protection locked="0"/>
    </xf>
    <xf numFmtId="0" fontId="3" fillId="3" borderId="0" xfId="0" applyFont="1" applyFill="1"/>
    <xf numFmtId="171" fontId="3" fillId="3" borderId="0" xfId="0" applyNumberFormat="1" applyFont="1" applyFill="1" applyAlignment="1" applyProtection="1">
      <alignment horizontal="left"/>
      <protection locked="0"/>
    </xf>
    <xf numFmtId="10" fontId="3" fillId="3" borderId="0" xfId="2" applyNumberFormat="1" applyFont="1" applyFill="1"/>
    <xf numFmtId="172" fontId="3" fillId="3" borderId="0" xfId="0" applyNumberFormat="1" applyFont="1" applyFill="1"/>
    <xf numFmtId="0" fontId="0" fillId="4" borderId="0" xfId="0" applyFill="1"/>
    <xf numFmtId="44" fontId="0" fillId="4" borderId="0" xfId="1" applyFont="1" applyFill="1"/>
    <xf numFmtId="44" fontId="0" fillId="4" borderId="0" xfId="0" applyNumberFormat="1" applyFill="1"/>
    <xf numFmtId="170" fontId="0" fillId="4" borderId="0" xfId="0" applyNumberFormat="1" applyFill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4"/>
  <sheetViews>
    <sheetView tabSelected="1" topLeftCell="D8" workbookViewId="0">
      <selection activeCell="F20" sqref="F20"/>
    </sheetView>
  </sheetViews>
  <sheetFormatPr baseColWidth="10" defaultRowHeight="14.4" x14ac:dyDescent="0.3"/>
  <cols>
    <col min="1" max="1" width="14.33203125" hidden="1" customWidth="1"/>
    <col min="2" max="2" width="15.5546875" hidden="1" customWidth="1"/>
    <col min="3" max="3" width="38.88671875" hidden="1" customWidth="1"/>
    <col min="4" max="4" width="22" customWidth="1"/>
    <col min="5" max="5" width="85.44140625" customWidth="1"/>
    <col min="6" max="6" width="34.5546875" customWidth="1"/>
    <col min="7" max="7" width="20.6640625" customWidth="1"/>
    <col min="8" max="12" width="17.109375" customWidth="1"/>
    <col min="13" max="13" width="20.5546875" customWidth="1"/>
  </cols>
  <sheetData>
    <row r="1" spans="1:17" hidden="1" x14ac:dyDescent="0.3"/>
    <row r="2" spans="1:17" hidden="1" x14ac:dyDescent="0.3"/>
    <row r="3" spans="1:17" hidden="1" x14ac:dyDescent="0.3">
      <c r="A3" t="s">
        <v>11</v>
      </c>
      <c r="B3" t="s">
        <v>12</v>
      </c>
      <c r="C3" t="s">
        <v>10</v>
      </c>
    </row>
    <row r="4" spans="1:17" hidden="1" x14ac:dyDescent="0.3">
      <c r="A4" t="s">
        <v>0</v>
      </c>
      <c r="B4" t="s">
        <v>6</v>
      </c>
      <c r="C4" s="3">
        <f>F12*12</f>
        <v>300</v>
      </c>
    </row>
    <row r="5" spans="1:17" hidden="1" x14ac:dyDescent="0.3">
      <c r="A5" t="s">
        <v>1</v>
      </c>
      <c r="B5" t="s">
        <v>7</v>
      </c>
      <c r="C5" s="4">
        <f>F12*4</f>
        <v>100</v>
      </c>
    </row>
    <row r="6" spans="1:17" hidden="1" x14ac:dyDescent="0.3">
      <c r="A6" t="s">
        <v>3</v>
      </c>
      <c r="B6" t="s">
        <v>8</v>
      </c>
      <c r="C6" s="5">
        <f>F12*2</f>
        <v>50</v>
      </c>
    </row>
    <row r="7" spans="1:17" hidden="1" x14ac:dyDescent="0.3">
      <c r="A7" t="s">
        <v>4</v>
      </c>
      <c r="B7" t="s">
        <v>9</v>
      </c>
      <c r="C7" s="6">
        <f>F12</f>
        <v>25</v>
      </c>
    </row>
    <row r="8" spans="1:17" x14ac:dyDescent="0.3"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51.75" customHeight="1" x14ac:dyDescent="0.3">
      <c r="B9" t="str">
        <f>IF(F14=A4,B4,IF(F14=A5,B5,IF(F14=A6,B6,B7)))</f>
        <v>Monate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21" x14ac:dyDescent="0.4">
      <c r="A10" t="s">
        <v>21</v>
      </c>
      <c r="B10">
        <f>IF(F14=A4,C4,IF(F14=A5,C5,IF(F14=A6,C6,C7)))</f>
        <v>300</v>
      </c>
      <c r="D10" s="21"/>
      <c r="E10" s="17" t="s">
        <v>27</v>
      </c>
      <c r="F10" s="11" t="s">
        <v>28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21" x14ac:dyDescent="0.4">
      <c r="A11" t="s">
        <v>22</v>
      </c>
      <c r="B11">
        <f>B10-F15+1</f>
        <v>300</v>
      </c>
      <c r="D11" s="21"/>
      <c r="E11" s="17" t="s">
        <v>2</v>
      </c>
      <c r="F11" s="12">
        <v>90000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1" x14ac:dyDescent="0.4">
      <c r="A12" t="s">
        <v>23</v>
      </c>
      <c r="B12">
        <f>IF(F14=A4,12,IF(F14=A5,4,IF(F14=A6,2,1)))</f>
        <v>12</v>
      </c>
      <c r="D12" s="21"/>
      <c r="E12" s="17" t="s">
        <v>33</v>
      </c>
      <c r="F12" s="13">
        <v>25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ht="21" x14ac:dyDescent="0.4">
      <c r="D13" s="21"/>
      <c r="E13" s="17" t="s">
        <v>34</v>
      </c>
      <c r="F13" s="13">
        <v>10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21" x14ac:dyDescent="0.4">
      <c r="D14" s="21"/>
      <c r="E14" s="17" t="s">
        <v>35</v>
      </c>
      <c r="F14" s="14" t="s">
        <v>0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21" x14ac:dyDescent="0.4">
      <c r="A15" t="s">
        <v>28</v>
      </c>
      <c r="D15" s="21"/>
      <c r="E15" s="17" t="str">
        <f>CONCATENATE("Tilgungsfreie ",B9)</f>
        <v>Tilgungsfreie Monate</v>
      </c>
      <c r="F15" s="15">
        <v>1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ht="21" x14ac:dyDescent="0.4">
      <c r="A16" t="s">
        <v>26</v>
      </c>
      <c r="D16" s="21"/>
      <c r="E16" s="17" t="s">
        <v>29</v>
      </c>
      <c r="F16" s="16">
        <v>4.4999999999999998E-2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ht="21" x14ac:dyDescent="0.4">
      <c r="D17" s="21"/>
      <c r="E17" s="17" t="s">
        <v>36</v>
      </c>
      <c r="F17" s="16">
        <v>4.3999999999999997E-2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1" x14ac:dyDescent="0.4">
      <c r="D18" s="21"/>
      <c r="E18" s="17" t="str">
        <f>IF(F17&lt;0,A802,A803)</f>
        <v>Ihr Mehrertrag in der Zinsbindungsphase von 10 Jahren beträgt</v>
      </c>
      <c r="F18" s="10">
        <f>IF(F10=A16,SUM(D33:D392),SUM(D402:D761))</f>
        <v>31746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21" x14ac:dyDescent="0.4">
      <c r="A19" t="s">
        <v>5</v>
      </c>
      <c r="B19" s="2">
        <f>F16-F17</f>
        <v>1.0000000000000009E-3</v>
      </c>
      <c r="D19" s="21"/>
      <c r="E19" s="17" t="s">
        <v>30</v>
      </c>
      <c r="F19" s="19">
        <f>IF(F18/F11&lt;0,-F18/F11,F18/F11)</f>
        <v>0.35273333333333334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1" x14ac:dyDescent="0.4">
      <c r="D20" s="21"/>
      <c r="E20" s="18">
        <v>3.5000000000000003E-2</v>
      </c>
      <c r="F20" s="20">
        <f>IF(F18/E20&lt;0,-F18/E20,F18/E20)</f>
        <v>907028.57142857136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x14ac:dyDescent="0.3">
      <c r="A21" s="8" t="str">
        <f>CONCATENATE("Anfangsrate mit ",F16*100,"% Zins")</f>
        <v>Anfangsrate mit 4,5% Zins</v>
      </c>
      <c r="B21" s="1" t="str">
        <f>IF($F$15&gt;1,J33,"ist die Tilgungsrate")</f>
        <v>ist die Tilgungsrate</v>
      </c>
      <c r="D21" s="21"/>
      <c r="E21" s="21"/>
      <c r="F21" s="21"/>
      <c r="G21" s="23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x14ac:dyDescent="0.3">
      <c r="A22" t="str">
        <f>CONCATENATE("Tilgungsrate mit ",F16*100,"% Zins")</f>
        <v>Tilgungsrate mit 4,5% Zins</v>
      </c>
      <c r="B22" s="7">
        <f>MAX(J33:J392)</f>
        <v>500.24923016579004</v>
      </c>
      <c r="D22" s="21"/>
      <c r="E22" s="21"/>
      <c r="F22" s="21"/>
      <c r="G22" s="23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x14ac:dyDescent="0.3">
      <c r="A23" s="8" t="str">
        <f>CONCATENATE("Anfangsrate mit ",B19*100,"% Zins")</f>
        <v>Anfangsrate mit 0,1% Zins</v>
      </c>
      <c r="B23" s="1" t="str">
        <f>IF($F$15&gt;1,K35,"ist die Tilgungsrate")</f>
        <v>ist die Tilgungsrate</v>
      </c>
      <c r="D23" s="21"/>
      <c r="E23" s="21"/>
      <c r="F23" s="21"/>
      <c r="G23" s="23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x14ac:dyDescent="0.3">
      <c r="A24" t="str">
        <f>CONCATENATE("Tilgungsrate mit ",B19*100,"% Zins")</f>
        <v>Tilgungsrate mit 0,1% Zins</v>
      </c>
      <c r="B24" s="7">
        <f>MAX(K35:K394)</f>
        <v>303.77812401265294</v>
      </c>
      <c r="D24" s="21"/>
      <c r="E24" s="21"/>
      <c r="F24" s="21"/>
      <c r="G24" s="23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x14ac:dyDescent="0.3">
      <c r="A25" t="str">
        <f>CONCATENATE("Zinsverlust in der Gesamtlaufzeit von ",F12," Jahren")</f>
        <v>Zinsverlust in der Gesamtlaufzeit von 25 Jahren</v>
      </c>
      <c r="B25" s="9">
        <f>MAX(M33:M392)</f>
        <v>58941.331845942026</v>
      </c>
      <c r="D25" s="21"/>
      <c r="E25" s="21"/>
      <c r="F25" s="21"/>
      <c r="G25" s="23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x14ac:dyDescent="0.3">
      <c r="D26" s="21"/>
      <c r="E26" s="21"/>
      <c r="F26" s="21"/>
      <c r="G26" s="23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x14ac:dyDescent="0.3">
      <c r="D27" s="21"/>
      <c r="E27" s="21"/>
      <c r="F27" s="21"/>
      <c r="G27" s="23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x14ac:dyDescent="0.3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3"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x14ac:dyDescent="0.3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hidden="1" x14ac:dyDescent="0.3">
      <c r="D31" s="21" t="s">
        <v>24</v>
      </c>
      <c r="E31" s="21" t="s">
        <v>13</v>
      </c>
      <c r="F31" s="21" t="s">
        <v>14</v>
      </c>
      <c r="G31" s="21" t="s">
        <v>17</v>
      </c>
      <c r="H31" s="21" t="s">
        <v>18</v>
      </c>
      <c r="I31" s="21" t="s">
        <v>15</v>
      </c>
      <c r="J31" s="21" t="s">
        <v>19</v>
      </c>
      <c r="K31" s="21" t="s">
        <v>20</v>
      </c>
      <c r="L31" s="21" t="s">
        <v>16</v>
      </c>
      <c r="M31" s="21" t="s">
        <v>25</v>
      </c>
      <c r="N31" s="21"/>
      <c r="O31" s="21"/>
      <c r="P31" s="21"/>
      <c r="Q31" s="21"/>
    </row>
    <row r="32" spans="1:17" hidden="1" x14ac:dyDescent="0.3">
      <c r="D32" s="21"/>
      <c r="E32" s="21">
        <v>0</v>
      </c>
      <c r="F32" s="23">
        <f>$F$11</f>
        <v>90000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4:17" hidden="1" x14ac:dyDescent="0.3">
      <c r="D33" s="22" t="str">
        <f t="shared" ref="D33:D96" si="0">IF(E33=$F$13*$B$12,M33,"")</f>
        <v/>
      </c>
      <c r="E33" s="21">
        <f>IF(E32="","",IF(E32+1&lt;=$B$10,E32+1,""))</f>
        <v>1</v>
      </c>
      <c r="F33" s="22">
        <f>IF(E33="","",F32-I33)</f>
        <v>89837.250769834209</v>
      </c>
      <c r="G33" s="24">
        <f t="shared" ref="G33:G96" si="1">IF($E33="","",$F32*$F$16/$B$12)</f>
        <v>337.5</v>
      </c>
      <c r="H33" s="24">
        <f t="shared" ref="H33:H96" si="2">IF($E33="","",$F32*$B$19/$B$12)</f>
        <v>7.5000000000000071</v>
      </c>
      <c r="I33" s="24">
        <f>IF(E33="","",J33-G33)</f>
        <v>162.74923016579004</v>
      </c>
      <c r="J33" s="22">
        <f t="shared" ref="J33:J96" si="3">IF($E33="","",IF($L33=0,$F32*$F$16/$B$12,PMT($F$16/$B$12,$B$11,-$F$11,0,0)))</f>
        <v>500.24923016579004</v>
      </c>
      <c r="K33" s="22">
        <f t="shared" ref="K33:K96" si="4">IF($E33="","",IF($L33=0,$F32*$B$19/$B$12,PMT($B$19/$B$12,$B$11,-$F$11,0,0)))</f>
        <v>303.77812401265294</v>
      </c>
      <c r="L33" s="21">
        <f t="shared" ref="L33:L96" si="5">IF(E33=$F$15,1,0+L32)</f>
        <v>1</v>
      </c>
      <c r="M33" s="22">
        <f>SUM(J$32:J33)-SUM(K$32:K33)</f>
        <v>196.4711061531371</v>
      </c>
      <c r="N33" s="21"/>
      <c r="O33" s="21"/>
      <c r="P33" s="21"/>
      <c r="Q33" s="21"/>
    </row>
    <row r="34" spans="4:17" hidden="1" x14ac:dyDescent="0.3">
      <c r="D34" s="22" t="str">
        <f t="shared" si="0"/>
        <v/>
      </c>
      <c r="E34" s="21">
        <f t="shared" ref="E34:E97" si="6">IF(E33="","",IF(E33+1&lt;=$B$10,E33+1,""))</f>
        <v>2</v>
      </c>
      <c r="F34" s="22">
        <f t="shared" ref="F34:F97" si="7">IF(E34="","",F33-I34)</f>
        <v>89673.891230055291</v>
      </c>
      <c r="G34" s="24">
        <f t="shared" si="1"/>
        <v>336.88969038687827</v>
      </c>
      <c r="H34" s="24">
        <f t="shared" si="2"/>
        <v>7.4864375641528573</v>
      </c>
      <c r="I34" s="24">
        <f t="shared" ref="I34:I97" si="8">IF(E34="","",J34-G34)</f>
        <v>163.35953977891177</v>
      </c>
      <c r="J34" s="22">
        <f t="shared" si="3"/>
        <v>500.24923016579004</v>
      </c>
      <c r="K34" s="22">
        <f t="shared" si="4"/>
        <v>303.77812401265294</v>
      </c>
      <c r="L34" s="21">
        <f t="shared" si="5"/>
        <v>1</v>
      </c>
      <c r="M34" s="22">
        <f>SUM(J$32:J34)-SUM(K$32:K34)</f>
        <v>392.9422123062742</v>
      </c>
      <c r="N34" s="21"/>
      <c r="O34" s="21"/>
      <c r="P34" s="21"/>
      <c r="Q34" s="21"/>
    </row>
    <row r="35" spans="4:17" hidden="1" x14ac:dyDescent="0.3">
      <c r="D35" s="22" t="str">
        <f t="shared" si="0"/>
        <v/>
      </c>
      <c r="E35" s="21">
        <f t="shared" si="6"/>
        <v>3</v>
      </c>
      <c r="F35" s="22">
        <f t="shared" si="7"/>
        <v>89509.919092002208</v>
      </c>
      <c r="G35" s="24">
        <f t="shared" si="1"/>
        <v>336.27709211270729</v>
      </c>
      <c r="H35" s="24">
        <f t="shared" si="2"/>
        <v>7.472824269171281</v>
      </c>
      <c r="I35" s="24">
        <f t="shared" si="8"/>
        <v>163.97213805308274</v>
      </c>
      <c r="J35" s="22">
        <f t="shared" si="3"/>
        <v>500.24923016579004</v>
      </c>
      <c r="K35" s="22">
        <f t="shared" si="4"/>
        <v>303.77812401265294</v>
      </c>
      <c r="L35" s="21">
        <f t="shared" si="5"/>
        <v>1</v>
      </c>
      <c r="M35" s="22">
        <f>SUM(J$32:J35)-SUM(K$32:K35)</f>
        <v>589.41331845941124</v>
      </c>
      <c r="N35" s="21"/>
      <c r="O35" s="21"/>
      <c r="P35" s="21"/>
      <c r="Q35" s="21"/>
    </row>
    <row r="36" spans="4:17" hidden="1" x14ac:dyDescent="0.3">
      <c r="D36" s="22" t="str">
        <f t="shared" si="0"/>
        <v/>
      </c>
      <c r="E36" s="21">
        <f t="shared" si="6"/>
        <v>4</v>
      </c>
      <c r="F36" s="22">
        <f t="shared" si="7"/>
        <v>89345.332058431421</v>
      </c>
      <c r="G36" s="24">
        <f t="shared" si="1"/>
        <v>335.66219659500825</v>
      </c>
      <c r="H36" s="24">
        <f t="shared" si="2"/>
        <v>7.459159924333524</v>
      </c>
      <c r="I36" s="24">
        <f t="shared" si="8"/>
        <v>164.58703357078178</v>
      </c>
      <c r="J36" s="22">
        <f t="shared" si="3"/>
        <v>500.24923016579004</v>
      </c>
      <c r="K36" s="22">
        <f t="shared" si="4"/>
        <v>303.77812401265294</v>
      </c>
      <c r="L36" s="21">
        <f t="shared" si="5"/>
        <v>1</v>
      </c>
      <c r="M36" s="22">
        <f>SUM(J$32:J36)-SUM(K$32:K36)</f>
        <v>785.8844246125484</v>
      </c>
      <c r="N36" s="21"/>
      <c r="O36" s="21"/>
      <c r="P36" s="21"/>
      <c r="Q36" s="21"/>
    </row>
    <row r="37" spans="4:17" hidden="1" x14ac:dyDescent="0.3">
      <c r="D37" s="22" t="str">
        <f t="shared" si="0"/>
        <v/>
      </c>
      <c r="E37" s="21">
        <f t="shared" si="6"/>
        <v>5</v>
      </c>
      <c r="F37" s="22">
        <f t="shared" si="7"/>
        <v>89180.127823484741</v>
      </c>
      <c r="G37" s="24">
        <f t="shared" si="1"/>
        <v>335.04499521911782</v>
      </c>
      <c r="H37" s="24">
        <f t="shared" si="2"/>
        <v>7.4454443382026243</v>
      </c>
      <c r="I37" s="24">
        <f t="shared" si="8"/>
        <v>165.20423494667222</v>
      </c>
      <c r="J37" s="22">
        <f t="shared" si="3"/>
        <v>500.24923016579004</v>
      </c>
      <c r="K37" s="22">
        <f t="shared" si="4"/>
        <v>303.77812401265294</v>
      </c>
      <c r="L37" s="21">
        <f t="shared" si="5"/>
        <v>1</v>
      </c>
      <c r="M37" s="22">
        <f>SUM(J$32:J37)-SUM(K$32:K37)</f>
        <v>982.35553076568567</v>
      </c>
      <c r="N37" s="21"/>
      <c r="O37" s="21"/>
      <c r="P37" s="21"/>
      <c r="Q37" s="21"/>
    </row>
    <row r="38" spans="4:17" hidden="1" x14ac:dyDescent="0.3">
      <c r="D38" s="22" t="str">
        <f t="shared" si="0"/>
        <v/>
      </c>
      <c r="E38" s="21">
        <f t="shared" si="6"/>
        <v>6</v>
      </c>
      <c r="F38" s="22">
        <f t="shared" si="7"/>
        <v>89014.304072657018</v>
      </c>
      <c r="G38" s="24">
        <f t="shared" si="1"/>
        <v>334.42547933806776</v>
      </c>
      <c r="H38" s="24">
        <f t="shared" si="2"/>
        <v>7.431677318623735</v>
      </c>
      <c r="I38" s="24">
        <f t="shared" si="8"/>
        <v>165.82375082772228</v>
      </c>
      <c r="J38" s="22">
        <f t="shared" si="3"/>
        <v>500.24923016579004</v>
      </c>
      <c r="K38" s="22">
        <f t="shared" si="4"/>
        <v>303.77812401265294</v>
      </c>
      <c r="L38" s="21">
        <f t="shared" si="5"/>
        <v>1</v>
      </c>
      <c r="M38" s="22">
        <f>SUM(J$32:J38)-SUM(K$32:K38)</f>
        <v>1178.8266369188227</v>
      </c>
      <c r="N38" s="21"/>
      <c r="O38" s="21"/>
      <c r="P38" s="21"/>
      <c r="Q38" s="21"/>
    </row>
    <row r="39" spans="4:17" hidden="1" x14ac:dyDescent="0.3">
      <c r="D39" s="22" t="str">
        <f t="shared" si="0"/>
        <v/>
      </c>
      <c r="E39" s="21">
        <f t="shared" si="6"/>
        <v>7</v>
      </c>
      <c r="F39" s="22">
        <f t="shared" si="7"/>
        <v>88847.858482763695</v>
      </c>
      <c r="G39" s="24">
        <f t="shared" si="1"/>
        <v>333.80364027246384</v>
      </c>
      <c r="H39" s="24">
        <f t="shared" si="2"/>
        <v>7.4178586727214251</v>
      </c>
      <c r="I39" s="24">
        <f t="shared" si="8"/>
        <v>166.4455898933262</v>
      </c>
      <c r="J39" s="22">
        <f t="shared" si="3"/>
        <v>500.24923016579004</v>
      </c>
      <c r="K39" s="22">
        <f t="shared" si="4"/>
        <v>303.77812401265294</v>
      </c>
      <c r="L39" s="21">
        <f t="shared" si="5"/>
        <v>1</v>
      </c>
      <c r="M39" s="22">
        <f>SUM(J$32:J39)-SUM(K$32:K39)</f>
        <v>1375.2977430719598</v>
      </c>
      <c r="N39" s="21"/>
      <c r="O39" s="21"/>
      <c r="P39" s="21"/>
      <c r="Q39" s="21"/>
    </row>
    <row r="40" spans="4:17" hidden="1" x14ac:dyDescent="0.3">
      <c r="D40" s="22" t="str">
        <f t="shared" si="0"/>
        <v/>
      </c>
      <c r="E40" s="21">
        <f t="shared" si="6"/>
        <v>8</v>
      </c>
      <c r="F40" s="22">
        <f t="shared" si="7"/>
        <v>88680.788721908262</v>
      </c>
      <c r="G40" s="24">
        <f t="shared" si="1"/>
        <v>333.17946931036386</v>
      </c>
      <c r="H40" s="24">
        <f t="shared" si="2"/>
        <v>7.4039882068969805</v>
      </c>
      <c r="I40" s="24">
        <f t="shared" si="8"/>
        <v>167.06976085542618</v>
      </c>
      <c r="J40" s="22">
        <f t="shared" si="3"/>
        <v>500.24923016579004</v>
      </c>
      <c r="K40" s="22">
        <f t="shared" si="4"/>
        <v>303.77812401265294</v>
      </c>
      <c r="L40" s="21">
        <f t="shared" si="5"/>
        <v>1</v>
      </c>
      <c r="M40" s="22">
        <f>SUM(J$32:J40)-SUM(K$32:K40)</f>
        <v>1571.7688492250968</v>
      </c>
      <c r="N40" s="21"/>
      <c r="O40" s="21"/>
      <c r="P40" s="21"/>
      <c r="Q40" s="21"/>
    </row>
    <row r="41" spans="4:17" hidden="1" x14ac:dyDescent="0.3">
      <c r="D41" s="22" t="str">
        <f t="shared" si="0"/>
        <v/>
      </c>
      <c r="E41" s="21">
        <f t="shared" si="6"/>
        <v>9</v>
      </c>
      <c r="F41" s="22">
        <f t="shared" si="7"/>
        <v>88513.092449449628</v>
      </c>
      <c r="G41" s="24">
        <f t="shared" si="1"/>
        <v>332.55295770715594</v>
      </c>
      <c r="H41" s="24">
        <f t="shared" si="2"/>
        <v>7.3900657268256955</v>
      </c>
      <c r="I41" s="24">
        <f t="shared" si="8"/>
        <v>167.6962724586341</v>
      </c>
      <c r="J41" s="22">
        <f t="shared" si="3"/>
        <v>500.24923016579004</v>
      </c>
      <c r="K41" s="22">
        <f t="shared" si="4"/>
        <v>303.77812401265294</v>
      </c>
      <c r="L41" s="21">
        <f t="shared" si="5"/>
        <v>1</v>
      </c>
      <c r="M41" s="22">
        <f>SUM(J$32:J41)-SUM(K$32:K41)</f>
        <v>1768.2399553782343</v>
      </c>
      <c r="N41" s="21"/>
      <c r="O41" s="21"/>
      <c r="P41" s="21"/>
      <c r="Q41" s="21"/>
    </row>
    <row r="42" spans="4:17" hidden="1" x14ac:dyDescent="0.3">
      <c r="D42" s="22" t="str">
        <f t="shared" si="0"/>
        <v/>
      </c>
      <c r="E42" s="21">
        <f t="shared" si="6"/>
        <v>10</v>
      </c>
      <c r="F42" s="22">
        <f t="shared" si="7"/>
        <v>88344.767315969279</v>
      </c>
      <c r="G42" s="24">
        <f t="shared" si="1"/>
        <v>331.9240966854361</v>
      </c>
      <c r="H42" s="24">
        <f t="shared" si="2"/>
        <v>7.3760910374541417</v>
      </c>
      <c r="I42" s="24">
        <f t="shared" si="8"/>
        <v>168.32513348035394</v>
      </c>
      <c r="J42" s="22">
        <f t="shared" si="3"/>
        <v>500.24923016579004</v>
      </c>
      <c r="K42" s="22">
        <f t="shared" si="4"/>
        <v>303.77812401265294</v>
      </c>
      <c r="L42" s="21">
        <f t="shared" si="5"/>
        <v>1</v>
      </c>
      <c r="M42" s="22">
        <f>SUM(J$32:J42)-SUM(K$32:K42)</f>
        <v>1964.7110615313718</v>
      </c>
      <c r="N42" s="21"/>
      <c r="O42" s="21"/>
      <c r="P42" s="21"/>
      <c r="Q42" s="21"/>
    </row>
    <row r="43" spans="4:17" hidden="1" x14ac:dyDescent="0.3">
      <c r="D43" s="22" t="str">
        <f t="shared" si="0"/>
        <v/>
      </c>
      <c r="E43" s="21">
        <f t="shared" si="6"/>
        <v>11</v>
      </c>
      <c r="F43" s="22">
        <f t="shared" si="7"/>
        <v>88175.810963238371</v>
      </c>
      <c r="G43" s="24">
        <f t="shared" si="1"/>
        <v>331.29287743488482</v>
      </c>
      <c r="H43" s="24">
        <f t="shared" si="2"/>
        <v>7.3620639429974473</v>
      </c>
      <c r="I43" s="24">
        <f t="shared" si="8"/>
        <v>168.95635273090522</v>
      </c>
      <c r="J43" s="22">
        <f t="shared" si="3"/>
        <v>500.24923016579004</v>
      </c>
      <c r="K43" s="22">
        <f t="shared" si="4"/>
        <v>303.77812401265294</v>
      </c>
      <c r="L43" s="21">
        <f t="shared" si="5"/>
        <v>1</v>
      </c>
      <c r="M43" s="22">
        <f>SUM(J$32:J43)-SUM(K$32:K43)</f>
        <v>2161.1821676845093</v>
      </c>
      <c r="N43" s="21"/>
      <c r="O43" s="21"/>
      <c r="P43" s="21"/>
      <c r="Q43" s="21"/>
    </row>
    <row r="44" spans="4:17" hidden="1" x14ac:dyDescent="0.3">
      <c r="D44" s="22" t="str">
        <f t="shared" si="0"/>
        <v/>
      </c>
      <c r="E44" s="21">
        <f t="shared" si="6"/>
        <v>12</v>
      </c>
      <c r="F44" s="22">
        <f t="shared" si="7"/>
        <v>88006.221024184721</v>
      </c>
      <c r="G44" s="24">
        <f t="shared" si="1"/>
        <v>330.65929111214388</v>
      </c>
      <c r="H44" s="24">
        <f t="shared" si="2"/>
        <v>7.3479842469365373</v>
      </c>
      <c r="I44" s="24">
        <f t="shared" si="8"/>
        <v>169.58993905364616</v>
      </c>
      <c r="J44" s="22">
        <f t="shared" si="3"/>
        <v>500.24923016579004</v>
      </c>
      <c r="K44" s="22">
        <f t="shared" si="4"/>
        <v>303.77812401265294</v>
      </c>
      <c r="L44" s="21">
        <f t="shared" si="5"/>
        <v>1</v>
      </c>
      <c r="M44" s="22">
        <f>SUM(J$32:J44)-SUM(K$32:K44)</f>
        <v>2357.6532738376468</v>
      </c>
      <c r="N44" s="21"/>
      <c r="O44" s="21"/>
      <c r="P44" s="21"/>
      <c r="Q44" s="21"/>
    </row>
    <row r="45" spans="4:17" hidden="1" x14ac:dyDescent="0.3">
      <c r="D45" s="22" t="str">
        <f t="shared" si="0"/>
        <v/>
      </c>
      <c r="E45" s="21">
        <f t="shared" si="6"/>
        <v>13</v>
      </c>
      <c r="F45" s="22">
        <f t="shared" si="7"/>
        <v>87835.995122859618</v>
      </c>
      <c r="G45" s="24">
        <f t="shared" si="1"/>
        <v>330.02332884069273</v>
      </c>
      <c r="H45" s="24">
        <f t="shared" si="2"/>
        <v>7.3338517520153994</v>
      </c>
      <c r="I45" s="24">
        <f t="shared" si="8"/>
        <v>170.22590132509731</v>
      </c>
      <c r="J45" s="22">
        <f t="shared" si="3"/>
        <v>500.24923016579004</v>
      </c>
      <c r="K45" s="22">
        <f t="shared" si="4"/>
        <v>303.77812401265294</v>
      </c>
      <c r="L45" s="21">
        <f t="shared" si="5"/>
        <v>1</v>
      </c>
      <c r="M45" s="22">
        <f>SUM(J$32:J45)-SUM(K$32:K45)</f>
        <v>2554.1243799907843</v>
      </c>
      <c r="N45" s="21"/>
      <c r="O45" s="21"/>
      <c r="P45" s="21"/>
      <c r="Q45" s="21"/>
    </row>
    <row r="46" spans="4:17" hidden="1" x14ac:dyDescent="0.3">
      <c r="D46" s="22" t="str">
        <f t="shared" si="0"/>
        <v/>
      </c>
      <c r="E46" s="21">
        <f t="shared" si="6"/>
        <v>14</v>
      </c>
      <c r="F46" s="22">
        <f t="shared" si="7"/>
        <v>87665.130874404553</v>
      </c>
      <c r="G46" s="24">
        <f t="shared" si="1"/>
        <v>329.38498171072359</v>
      </c>
      <c r="H46" s="24">
        <f t="shared" si="2"/>
        <v>7.319666260238308</v>
      </c>
      <c r="I46" s="24">
        <f t="shared" si="8"/>
        <v>170.86424845506644</v>
      </c>
      <c r="J46" s="22">
        <f t="shared" si="3"/>
        <v>500.24923016579004</v>
      </c>
      <c r="K46" s="22">
        <f t="shared" si="4"/>
        <v>303.77812401265294</v>
      </c>
      <c r="L46" s="21">
        <f t="shared" si="5"/>
        <v>1</v>
      </c>
      <c r="M46" s="22">
        <f>SUM(J$32:J46)-SUM(K$32:K46)</f>
        <v>2750.5954861439213</v>
      </c>
      <c r="N46" s="21"/>
      <c r="O46" s="21"/>
      <c r="P46" s="21"/>
      <c r="Q46" s="21"/>
    </row>
    <row r="47" spans="4:17" hidden="1" x14ac:dyDescent="0.3">
      <c r="D47" s="22" t="str">
        <f t="shared" si="0"/>
        <v/>
      </c>
      <c r="E47" s="21">
        <f t="shared" si="6"/>
        <v>15</v>
      </c>
      <c r="F47" s="22">
        <f t="shared" si="7"/>
        <v>87493.625885017784</v>
      </c>
      <c r="G47" s="24">
        <f t="shared" si="1"/>
        <v>328.74424077901705</v>
      </c>
      <c r="H47" s="24">
        <f t="shared" si="2"/>
        <v>7.3054275728670524</v>
      </c>
      <c r="I47" s="24">
        <f t="shared" si="8"/>
        <v>171.50498938677299</v>
      </c>
      <c r="J47" s="22">
        <f t="shared" si="3"/>
        <v>500.24923016579004</v>
      </c>
      <c r="K47" s="22">
        <f t="shared" si="4"/>
        <v>303.77812401265294</v>
      </c>
      <c r="L47" s="21">
        <f t="shared" si="5"/>
        <v>1</v>
      </c>
      <c r="M47" s="22">
        <f>SUM(J$32:J47)-SUM(K$32:K47)</f>
        <v>2947.0665922970584</v>
      </c>
      <c r="N47" s="21"/>
      <c r="O47" s="21"/>
      <c r="P47" s="21"/>
      <c r="Q47" s="21"/>
    </row>
    <row r="48" spans="4:17" hidden="1" x14ac:dyDescent="0.3">
      <c r="D48" s="22" t="str">
        <f t="shared" si="0"/>
        <v/>
      </c>
      <c r="E48" s="21">
        <f t="shared" si="6"/>
        <v>16</v>
      </c>
      <c r="F48" s="22">
        <f t="shared" si="7"/>
        <v>87321.477751920815</v>
      </c>
      <c r="G48" s="24">
        <f t="shared" si="1"/>
        <v>328.10109706881667</v>
      </c>
      <c r="H48" s="24">
        <f t="shared" si="2"/>
        <v>7.2911354904181556</v>
      </c>
      <c r="I48" s="24">
        <f t="shared" si="8"/>
        <v>172.14813309697337</v>
      </c>
      <c r="J48" s="22">
        <f t="shared" si="3"/>
        <v>500.24923016579004</v>
      </c>
      <c r="K48" s="22">
        <f t="shared" si="4"/>
        <v>303.77812401265294</v>
      </c>
      <c r="L48" s="21">
        <f t="shared" si="5"/>
        <v>1</v>
      </c>
      <c r="M48" s="22">
        <f>SUM(J$32:J48)-SUM(K$32:K48)</f>
        <v>3143.5376984501954</v>
      </c>
      <c r="N48" s="21"/>
      <c r="O48" s="21"/>
      <c r="P48" s="21"/>
      <c r="Q48" s="21"/>
    </row>
    <row r="49" spans="4:17" hidden="1" x14ac:dyDescent="0.3">
      <c r="D49" s="22" t="str">
        <f t="shared" si="0"/>
        <v/>
      </c>
      <c r="E49" s="21">
        <f t="shared" si="6"/>
        <v>17</v>
      </c>
      <c r="F49" s="22">
        <f t="shared" si="7"/>
        <v>87148.684063324734</v>
      </c>
      <c r="G49" s="24">
        <f t="shared" si="1"/>
        <v>327.45554156970303</v>
      </c>
      <c r="H49" s="24">
        <f t="shared" si="2"/>
        <v>7.2767898126600743</v>
      </c>
      <c r="I49" s="24">
        <f t="shared" si="8"/>
        <v>172.79368859608701</v>
      </c>
      <c r="J49" s="22">
        <f t="shared" si="3"/>
        <v>500.24923016579004</v>
      </c>
      <c r="K49" s="22">
        <f t="shared" si="4"/>
        <v>303.77812401265294</v>
      </c>
      <c r="L49" s="21">
        <f t="shared" si="5"/>
        <v>1</v>
      </c>
      <c r="M49" s="22">
        <f>SUM(J$32:J49)-SUM(K$32:K49)</f>
        <v>3340.0088046033325</v>
      </c>
      <c r="N49" s="21"/>
      <c r="O49" s="21"/>
      <c r="P49" s="21"/>
      <c r="Q49" s="21"/>
    </row>
    <row r="50" spans="4:17" hidden="1" x14ac:dyDescent="0.3">
      <c r="D50" s="22" t="str">
        <f t="shared" si="0"/>
        <v/>
      </c>
      <c r="E50" s="21">
        <f t="shared" si="6"/>
        <v>18</v>
      </c>
      <c r="F50" s="22">
        <f t="shared" si="7"/>
        <v>86975.242398396411</v>
      </c>
      <c r="G50" s="24">
        <f t="shared" si="1"/>
        <v>326.80756523746771</v>
      </c>
      <c r="H50" s="24">
        <f t="shared" si="2"/>
        <v>7.262390338610401</v>
      </c>
      <c r="I50" s="24">
        <f t="shared" si="8"/>
        <v>173.44166492832233</v>
      </c>
      <c r="J50" s="22">
        <f t="shared" si="3"/>
        <v>500.24923016579004</v>
      </c>
      <c r="K50" s="22">
        <f t="shared" si="4"/>
        <v>303.77812401265294</v>
      </c>
      <c r="L50" s="21">
        <f t="shared" si="5"/>
        <v>1</v>
      </c>
      <c r="M50" s="22">
        <f>SUM(J$32:J50)-SUM(K$32:K50)</f>
        <v>3536.4799107564686</v>
      </c>
      <c r="N50" s="21"/>
      <c r="O50" s="21"/>
      <c r="P50" s="21"/>
      <c r="Q50" s="21"/>
    </row>
    <row r="51" spans="4:17" hidden="1" x14ac:dyDescent="0.3">
      <c r="D51" s="22" t="str">
        <f t="shared" si="0"/>
        <v/>
      </c>
      <c r="E51" s="21">
        <f t="shared" si="6"/>
        <v>19</v>
      </c>
      <c r="F51" s="22">
        <f t="shared" si="7"/>
        <v>86801.150327224605</v>
      </c>
      <c r="G51" s="24">
        <f t="shared" si="1"/>
        <v>326.15715899398651</v>
      </c>
      <c r="H51" s="24">
        <f t="shared" si="2"/>
        <v>7.247936866533041</v>
      </c>
      <c r="I51" s="24">
        <f t="shared" si="8"/>
        <v>174.09207117180352</v>
      </c>
      <c r="J51" s="22">
        <f t="shared" si="3"/>
        <v>500.24923016579004</v>
      </c>
      <c r="K51" s="22">
        <f t="shared" si="4"/>
        <v>303.77812401265294</v>
      </c>
      <c r="L51" s="21">
        <f t="shared" si="5"/>
        <v>1</v>
      </c>
      <c r="M51" s="22">
        <f>SUM(J$32:J51)-SUM(K$32:K51)</f>
        <v>3732.9510169096047</v>
      </c>
      <c r="N51" s="21"/>
      <c r="O51" s="21"/>
      <c r="P51" s="21"/>
      <c r="Q51" s="21"/>
    </row>
    <row r="52" spans="4:17" hidden="1" x14ac:dyDescent="0.3">
      <c r="D52" s="22" t="str">
        <f t="shared" si="0"/>
        <v/>
      </c>
      <c r="E52" s="21">
        <f t="shared" si="6"/>
        <v>20</v>
      </c>
      <c r="F52" s="22">
        <f t="shared" si="7"/>
        <v>86626.405410785912</v>
      </c>
      <c r="G52" s="24">
        <f t="shared" si="1"/>
        <v>325.50431372709227</v>
      </c>
      <c r="H52" s="24">
        <f t="shared" si="2"/>
        <v>7.2334291939353896</v>
      </c>
      <c r="I52" s="24">
        <f t="shared" si="8"/>
        <v>174.74491643869777</v>
      </c>
      <c r="J52" s="22">
        <f t="shared" si="3"/>
        <v>500.24923016579004</v>
      </c>
      <c r="K52" s="22">
        <f t="shared" si="4"/>
        <v>303.77812401265294</v>
      </c>
      <c r="L52" s="21">
        <f t="shared" si="5"/>
        <v>1</v>
      </c>
      <c r="M52" s="22">
        <f>SUM(J$32:J52)-SUM(K$32:K52)</f>
        <v>3929.4221230627409</v>
      </c>
      <c r="N52" s="21"/>
      <c r="O52" s="21"/>
      <c r="P52" s="21"/>
      <c r="Q52" s="21"/>
    </row>
    <row r="53" spans="4:17" hidden="1" x14ac:dyDescent="0.3">
      <c r="D53" s="22" t="str">
        <f t="shared" si="0"/>
        <v/>
      </c>
      <c r="E53" s="21">
        <f t="shared" si="6"/>
        <v>21</v>
      </c>
      <c r="F53" s="22">
        <f t="shared" si="7"/>
        <v>86451.005200910571</v>
      </c>
      <c r="G53" s="24">
        <f t="shared" si="1"/>
        <v>324.84902029044719</v>
      </c>
      <c r="H53" s="24">
        <f t="shared" si="2"/>
        <v>7.218867117565499</v>
      </c>
      <c r="I53" s="24">
        <f t="shared" si="8"/>
        <v>175.40020987534285</v>
      </c>
      <c r="J53" s="22">
        <f t="shared" si="3"/>
        <v>500.24923016579004</v>
      </c>
      <c r="K53" s="22">
        <f t="shared" si="4"/>
        <v>303.77812401265294</v>
      </c>
      <c r="L53" s="21">
        <f t="shared" si="5"/>
        <v>1</v>
      </c>
      <c r="M53" s="22">
        <f>SUM(J$32:J53)-SUM(K$32:K53)</f>
        <v>4125.893229215877</v>
      </c>
      <c r="N53" s="21"/>
      <c r="O53" s="21"/>
      <c r="P53" s="21"/>
      <c r="Q53" s="21"/>
    </row>
    <row r="54" spans="4:17" hidden="1" x14ac:dyDescent="0.3">
      <c r="D54" s="22" t="str">
        <f t="shared" si="0"/>
        <v/>
      </c>
      <c r="E54" s="21">
        <f t="shared" si="6"/>
        <v>22</v>
      </c>
      <c r="F54" s="22">
        <f t="shared" si="7"/>
        <v>86274.947240248192</v>
      </c>
      <c r="G54" s="24">
        <f t="shared" si="1"/>
        <v>324.19126950341462</v>
      </c>
      <c r="H54" s="24">
        <f t="shared" si="2"/>
        <v>7.2042504334092206</v>
      </c>
      <c r="I54" s="24">
        <f t="shared" si="8"/>
        <v>176.05796066237542</v>
      </c>
      <c r="J54" s="22">
        <f t="shared" si="3"/>
        <v>500.24923016579004</v>
      </c>
      <c r="K54" s="22">
        <f t="shared" si="4"/>
        <v>303.77812401265294</v>
      </c>
      <c r="L54" s="21">
        <f t="shared" si="5"/>
        <v>1</v>
      </c>
      <c r="M54" s="22">
        <f>SUM(J$32:J54)-SUM(K$32:K54)</f>
        <v>4322.3643353690131</v>
      </c>
      <c r="N54" s="21"/>
      <c r="O54" s="21"/>
      <c r="P54" s="21"/>
      <c r="Q54" s="21"/>
    </row>
    <row r="55" spans="4:17" hidden="1" x14ac:dyDescent="0.3">
      <c r="D55" s="22" t="str">
        <f t="shared" si="0"/>
        <v/>
      </c>
      <c r="E55" s="21">
        <f t="shared" si="6"/>
        <v>23</v>
      </c>
      <c r="F55" s="22">
        <f t="shared" si="7"/>
        <v>86098.229062233338</v>
      </c>
      <c r="G55" s="24">
        <f t="shared" si="1"/>
        <v>323.53105215093069</v>
      </c>
      <c r="H55" s="24">
        <f t="shared" si="2"/>
        <v>7.1895789366873553</v>
      </c>
      <c r="I55" s="24">
        <f t="shared" si="8"/>
        <v>176.71817801485935</v>
      </c>
      <c r="J55" s="22">
        <f t="shared" si="3"/>
        <v>500.24923016579004</v>
      </c>
      <c r="K55" s="22">
        <f t="shared" si="4"/>
        <v>303.77812401265294</v>
      </c>
      <c r="L55" s="21">
        <f t="shared" si="5"/>
        <v>1</v>
      </c>
      <c r="M55" s="22">
        <f>SUM(J$32:J55)-SUM(K$32:K55)</f>
        <v>4518.8354415221493</v>
      </c>
      <c r="N55" s="21"/>
      <c r="O55" s="21"/>
      <c r="P55" s="21"/>
      <c r="Q55" s="21"/>
    </row>
    <row r="56" spans="4:17" hidden="1" x14ac:dyDescent="0.3">
      <c r="D56" s="22" t="str">
        <f t="shared" si="0"/>
        <v/>
      </c>
      <c r="E56" s="21">
        <f t="shared" si="6"/>
        <v>24</v>
      </c>
      <c r="F56" s="22">
        <f t="shared" si="7"/>
        <v>85920.848191050929</v>
      </c>
      <c r="G56" s="24">
        <f t="shared" si="1"/>
        <v>322.868358983375</v>
      </c>
      <c r="H56" s="24">
        <f t="shared" si="2"/>
        <v>7.1748524218527843</v>
      </c>
      <c r="I56" s="24">
        <f t="shared" si="8"/>
        <v>177.38087118241504</v>
      </c>
      <c r="J56" s="22">
        <f t="shared" si="3"/>
        <v>500.24923016579004</v>
      </c>
      <c r="K56" s="22">
        <f t="shared" si="4"/>
        <v>303.77812401265294</v>
      </c>
      <c r="L56" s="21">
        <f t="shared" si="5"/>
        <v>1</v>
      </c>
      <c r="M56" s="22">
        <f>SUM(J$32:J56)-SUM(K$32:K56)</f>
        <v>4715.3065476752854</v>
      </c>
      <c r="N56" s="21"/>
      <c r="O56" s="21"/>
      <c r="P56" s="21"/>
      <c r="Q56" s="21"/>
    </row>
    <row r="57" spans="4:17" hidden="1" x14ac:dyDescent="0.3">
      <c r="D57" s="22" t="str">
        <f t="shared" si="0"/>
        <v/>
      </c>
      <c r="E57" s="21">
        <f t="shared" si="6"/>
        <v>25</v>
      </c>
      <c r="F57" s="22">
        <f t="shared" si="7"/>
        <v>85742.802141601584</v>
      </c>
      <c r="G57" s="24">
        <f t="shared" si="1"/>
        <v>322.20318071644095</v>
      </c>
      <c r="H57" s="24">
        <f t="shared" si="2"/>
        <v>7.1600706825875839</v>
      </c>
      <c r="I57" s="24">
        <f t="shared" si="8"/>
        <v>178.04604944934908</v>
      </c>
      <c r="J57" s="22">
        <f t="shared" si="3"/>
        <v>500.24923016579004</v>
      </c>
      <c r="K57" s="22">
        <f t="shared" si="4"/>
        <v>303.77812401265294</v>
      </c>
      <c r="L57" s="21">
        <f t="shared" si="5"/>
        <v>1</v>
      </c>
      <c r="M57" s="22">
        <f>SUM(J$32:J57)-SUM(K$32:K57)</f>
        <v>4911.7776538284215</v>
      </c>
      <c r="N57" s="21"/>
      <c r="O57" s="21"/>
      <c r="P57" s="21"/>
      <c r="Q57" s="21"/>
    </row>
    <row r="58" spans="4:17" hidden="1" x14ac:dyDescent="0.3">
      <c r="D58" s="22" t="str">
        <f t="shared" si="0"/>
        <v/>
      </c>
      <c r="E58" s="21">
        <f t="shared" si="6"/>
        <v>26</v>
      </c>
      <c r="F58" s="22">
        <f t="shared" si="7"/>
        <v>85564.088419466803</v>
      </c>
      <c r="G58" s="24">
        <f t="shared" si="1"/>
        <v>321.53550803100592</v>
      </c>
      <c r="H58" s="24">
        <f t="shared" si="2"/>
        <v>7.1452335118001384</v>
      </c>
      <c r="I58" s="24">
        <f t="shared" si="8"/>
        <v>178.71372213478412</v>
      </c>
      <c r="J58" s="22">
        <f t="shared" si="3"/>
        <v>500.24923016579004</v>
      </c>
      <c r="K58" s="22">
        <f t="shared" si="4"/>
        <v>303.77812401265294</v>
      </c>
      <c r="L58" s="21">
        <f t="shared" si="5"/>
        <v>1</v>
      </c>
      <c r="M58" s="22">
        <f>SUM(J$32:J58)-SUM(K$32:K58)</f>
        <v>5108.2487599815577</v>
      </c>
      <c r="N58" s="21"/>
      <c r="O58" s="21"/>
      <c r="P58" s="21"/>
      <c r="Q58" s="21"/>
    </row>
    <row r="59" spans="4:17" hidden="1" x14ac:dyDescent="0.3">
      <c r="D59" s="22" t="str">
        <f t="shared" si="0"/>
        <v/>
      </c>
      <c r="E59" s="21">
        <f t="shared" si="6"/>
        <v>27</v>
      </c>
      <c r="F59" s="22">
        <f t="shared" si="7"/>
        <v>85384.704520874016</v>
      </c>
      <c r="G59" s="24">
        <f t="shared" si="1"/>
        <v>320.8653315730005</v>
      </c>
      <c r="H59" s="24">
        <f t="shared" si="2"/>
        <v>7.1303407016222407</v>
      </c>
      <c r="I59" s="24">
        <f t="shared" si="8"/>
        <v>179.38389859278954</v>
      </c>
      <c r="J59" s="22">
        <f t="shared" si="3"/>
        <v>500.24923016579004</v>
      </c>
      <c r="K59" s="22">
        <f t="shared" si="4"/>
        <v>303.77812401265294</v>
      </c>
      <c r="L59" s="21">
        <f t="shared" si="5"/>
        <v>1</v>
      </c>
      <c r="M59" s="22">
        <f>SUM(J$32:J59)-SUM(K$32:K59)</f>
        <v>5304.7198661346938</v>
      </c>
      <c r="N59" s="21"/>
      <c r="O59" s="21"/>
      <c r="P59" s="21"/>
      <c r="Q59" s="21"/>
    </row>
    <row r="60" spans="4:17" hidden="1" x14ac:dyDescent="0.3">
      <c r="D60" s="22" t="str">
        <f t="shared" si="0"/>
        <v/>
      </c>
      <c r="E60" s="21">
        <f t="shared" si="6"/>
        <v>28</v>
      </c>
      <c r="F60" s="22">
        <f t="shared" si="7"/>
        <v>85204.647932661508</v>
      </c>
      <c r="G60" s="24">
        <f t="shared" si="1"/>
        <v>320.19264195327759</v>
      </c>
      <c r="H60" s="24">
        <f t="shared" si="2"/>
        <v>7.1153920434061746</v>
      </c>
      <c r="I60" s="24">
        <f t="shared" si="8"/>
        <v>180.05658821251245</v>
      </c>
      <c r="J60" s="22">
        <f t="shared" si="3"/>
        <v>500.24923016579004</v>
      </c>
      <c r="K60" s="22">
        <f t="shared" si="4"/>
        <v>303.77812401265294</v>
      </c>
      <c r="L60" s="21">
        <f t="shared" si="5"/>
        <v>1</v>
      </c>
      <c r="M60" s="22">
        <f>SUM(J$32:J60)-SUM(K$32:K60)</f>
        <v>5501.1909722878299</v>
      </c>
      <c r="N60" s="21"/>
      <c r="O60" s="21"/>
      <c r="P60" s="21"/>
      <c r="Q60" s="21"/>
    </row>
    <row r="61" spans="4:17" hidden="1" x14ac:dyDescent="0.3">
      <c r="D61" s="22" t="str">
        <f t="shared" si="0"/>
        <v/>
      </c>
      <c r="E61" s="21">
        <f t="shared" si="6"/>
        <v>29</v>
      </c>
      <c r="F61" s="22">
        <f t="shared" si="7"/>
        <v>85023.916132243205</v>
      </c>
      <c r="G61" s="24">
        <f t="shared" si="1"/>
        <v>319.51742974748066</v>
      </c>
      <c r="H61" s="24">
        <f t="shared" si="2"/>
        <v>7.1003873277217986</v>
      </c>
      <c r="I61" s="24">
        <f t="shared" si="8"/>
        <v>180.73180041830938</v>
      </c>
      <c r="J61" s="22">
        <f t="shared" si="3"/>
        <v>500.24923016579004</v>
      </c>
      <c r="K61" s="22">
        <f t="shared" si="4"/>
        <v>303.77812401265294</v>
      </c>
      <c r="L61" s="21">
        <f t="shared" si="5"/>
        <v>1</v>
      </c>
      <c r="M61" s="22">
        <f>SUM(J$32:J61)-SUM(K$32:K61)</f>
        <v>5697.6620784409661</v>
      </c>
      <c r="N61" s="21"/>
      <c r="O61" s="21"/>
      <c r="P61" s="21"/>
      <c r="Q61" s="21"/>
    </row>
    <row r="62" spans="4:17" hidden="1" x14ac:dyDescent="0.3">
      <c r="D62" s="22" t="str">
        <f t="shared" si="0"/>
        <v/>
      </c>
      <c r="E62" s="21">
        <f t="shared" si="6"/>
        <v>30</v>
      </c>
      <c r="F62" s="22">
        <f t="shared" si="7"/>
        <v>84842.506587573327</v>
      </c>
      <c r="G62" s="24">
        <f t="shared" si="1"/>
        <v>318.83968549591202</v>
      </c>
      <c r="H62" s="24">
        <f t="shared" si="2"/>
        <v>7.0853263443536072</v>
      </c>
      <c r="I62" s="24">
        <f t="shared" si="8"/>
        <v>181.40954466987802</v>
      </c>
      <c r="J62" s="22">
        <f t="shared" si="3"/>
        <v>500.24923016579004</v>
      </c>
      <c r="K62" s="22">
        <f t="shared" si="4"/>
        <v>303.77812401265294</v>
      </c>
      <c r="L62" s="21">
        <f t="shared" si="5"/>
        <v>1</v>
      </c>
      <c r="M62" s="22">
        <f>SUM(J$32:J62)-SUM(K$32:K62)</f>
        <v>5894.1331845941022</v>
      </c>
      <c r="N62" s="21"/>
      <c r="O62" s="21"/>
      <c r="P62" s="21"/>
      <c r="Q62" s="21"/>
    </row>
    <row r="63" spans="4:17" hidden="1" x14ac:dyDescent="0.3">
      <c r="D63" s="22" t="str">
        <f t="shared" si="0"/>
        <v/>
      </c>
      <c r="E63" s="21">
        <f t="shared" si="6"/>
        <v>31</v>
      </c>
      <c r="F63" s="22">
        <f t="shared" si="7"/>
        <v>84660.416757110943</v>
      </c>
      <c r="G63" s="24">
        <f t="shared" si="1"/>
        <v>318.15939970339997</v>
      </c>
      <c r="H63" s="24">
        <f t="shared" si="2"/>
        <v>7.0702088822977833</v>
      </c>
      <c r="I63" s="24">
        <f t="shared" si="8"/>
        <v>182.08983046239007</v>
      </c>
      <c r="J63" s="22">
        <f t="shared" si="3"/>
        <v>500.24923016579004</v>
      </c>
      <c r="K63" s="22">
        <f t="shared" si="4"/>
        <v>303.77812401265294</v>
      </c>
      <c r="L63" s="21">
        <f t="shared" si="5"/>
        <v>1</v>
      </c>
      <c r="M63" s="22">
        <f>SUM(J$32:J63)-SUM(K$32:K63)</f>
        <v>6090.6042907472383</v>
      </c>
      <c r="N63" s="21"/>
      <c r="O63" s="21"/>
      <c r="P63" s="21"/>
      <c r="Q63" s="21"/>
    </row>
    <row r="64" spans="4:17" hidden="1" x14ac:dyDescent="0.3">
      <c r="D64" s="22" t="str">
        <f t="shared" si="0"/>
        <v/>
      </c>
      <c r="E64" s="21">
        <f t="shared" si="6"/>
        <v>32</v>
      </c>
      <c r="F64" s="22">
        <f t="shared" si="7"/>
        <v>84477.644089784313</v>
      </c>
      <c r="G64" s="24">
        <f t="shared" si="1"/>
        <v>317.47656283916604</v>
      </c>
      <c r="H64" s="24">
        <f t="shared" si="2"/>
        <v>7.0550347297592522</v>
      </c>
      <c r="I64" s="24">
        <f t="shared" si="8"/>
        <v>182.772667326624</v>
      </c>
      <c r="J64" s="22">
        <f t="shared" si="3"/>
        <v>500.24923016579004</v>
      </c>
      <c r="K64" s="22">
        <f t="shared" si="4"/>
        <v>303.77812401265294</v>
      </c>
      <c r="L64" s="21">
        <f t="shared" si="5"/>
        <v>1</v>
      </c>
      <c r="M64" s="22">
        <f>SUM(J$32:J64)-SUM(K$32:K64)</f>
        <v>6287.0753969003745</v>
      </c>
      <c r="N64" s="21"/>
      <c r="O64" s="21"/>
      <c r="P64" s="21"/>
      <c r="Q64" s="21"/>
    </row>
    <row r="65" spans="4:17" hidden="1" x14ac:dyDescent="0.3">
      <c r="D65" s="22" t="str">
        <f t="shared" si="0"/>
        <v/>
      </c>
      <c r="E65" s="21">
        <f t="shared" si="6"/>
        <v>33</v>
      </c>
      <c r="F65" s="22">
        <f t="shared" si="7"/>
        <v>84294.186024955212</v>
      </c>
      <c r="G65" s="24">
        <f t="shared" si="1"/>
        <v>316.79116533669117</v>
      </c>
      <c r="H65" s="24">
        <f t="shared" si="2"/>
        <v>7.0398036741486996</v>
      </c>
      <c r="I65" s="24">
        <f t="shared" si="8"/>
        <v>183.45806482909887</v>
      </c>
      <c r="J65" s="22">
        <f t="shared" si="3"/>
        <v>500.24923016579004</v>
      </c>
      <c r="K65" s="22">
        <f t="shared" si="4"/>
        <v>303.77812401265294</v>
      </c>
      <c r="L65" s="21">
        <f t="shared" si="5"/>
        <v>1</v>
      </c>
      <c r="M65" s="22">
        <f>SUM(J$32:J65)-SUM(K$32:K65)</f>
        <v>6483.5465030535106</v>
      </c>
      <c r="N65" s="21"/>
      <c r="O65" s="21"/>
      <c r="P65" s="21"/>
      <c r="Q65" s="21"/>
    </row>
    <row r="66" spans="4:17" hidden="1" x14ac:dyDescent="0.3">
      <c r="D66" s="22" t="str">
        <f t="shared" si="0"/>
        <v/>
      </c>
      <c r="E66" s="21">
        <f t="shared" si="6"/>
        <v>34</v>
      </c>
      <c r="F66" s="22">
        <f t="shared" si="7"/>
        <v>84110.039992382997</v>
      </c>
      <c r="G66" s="24">
        <f t="shared" si="1"/>
        <v>316.10319759358202</v>
      </c>
      <c r="H66" s="24">
        <f t="shared" si="2"/>
        <v>7.0245155020796064</v>
      </c>
      <c r="I66" s="24">
        <f t="shared" si="8"/>
        <v>184.14603257220801</v>
      </c>
      <c r="J66" s="22">
        <f t="shared" si="3"/>
        <v>500.24923016579004</v>
      </c>
      <c r="K66" s="22">
        <f t="shared" si="4"/>
        <v>303.77812401265294</v>
      </c>
      <c r="L66" s="21">
        <f t="shared" si="5"/>
        <v>1</v>
      </c>
      <c r="M66" s="22">
        <f>SUM(J$32:J66)-SUM(K$32:K66)</f>
        <v>6680.0176092066486</v>
      </c>
      <c r="N66" s="21"/>
      <c r="O66" s="21"/>
      <c r="P66" s="21"/>
      <c r="Q66" s="21"/>
    </row>
    <row r="67" spans="4:17" hidden="1" x14ac:dyDescent="0.3">
      <c r="D67" s="22" t="str">
        <f t="shared" si="0"/>
        <v/>
      </c>
      <c r="E67" s="21">
        <f t="shared" si="6"/>
        <v>35</v>
      </c>
      <c r="F67" s="22">
        <f t="shared" si="7"/>
        <v>83925.203412188639</v>
      </c>
      <c r="G67" s="24">
        <f t="shared" si="1"/>
        <v>315.41264997143622</v>
      </c>
      <c r="H67" s="24">
        <f t="shared" si="2"/>
        <v>7.0091699993652554</v>
      </c>
      <c r="I67" s="24">
        <f t="shared" si="8"/>
        <v>184.83658019435381</v>
      </c>
      <c r="J67" s="22">
        <f t="shared" si="3"/>
        <v>500.24923016579004</v>
      </c>
      <c r="K67" s="22">
        <f t="shared" si="4"/>
        <v>303.77812401265294</v>
      </c>
      <c r="L67" s="21">
        <f t="shared" si="5"/>
        <v>1</v>
      </c>
      <c r="M67" s="22">
        <f>SUM(J$32:J67)-SUM(K$32:K67)</f>
        <v>6876.4887153597865</v>
      </c>
      <c r="N67" s="21"/>
      <c r="O67" s="21"/>
      <c r="P67" s="21"/>
      <c r="Q67" s="21"/>
    </row>
    <row r="68" spans="4:17" hidden="1" x14ac:dyDescent="0.3">
      <c r="D68" s="22" t="str">
        <f t="shared" si="0"/>
        <v/>
      </c>
      <c r="E68" s="21">
        <f t="shared" si="6"/>
        <v>36</v>
      </c>
      <c r="F68" s="22">
        <f t="shared" si="7"/>
        <v>83739.673694818557</v>
      </c>
      <c r="G68" s="24">
        <f t="shared" si="1"/>
        <v>314.71951279570737</v>
      </c>
      <c r="H68" s="24">
        <f t="shared" si="2"/>
        <v>6.9937669510157257</v>
      </c>
      <c r="I68" s="24">
        <f t="shared" si="8"/>
        <v>185.52971737008266</v>
      </c>
      <c r="J68" s="22">
        <f t="shared" si="3"/>
        <v>500.24923016579004</v>
      </c>
      <c r="K68" s="22">
        <f t="shared" si="4"/>
        <v>303.77812401265294</v>
      </c>
      <c r="L68" s="21">
        <f t="shared" si="5"/>
        <v>1</v>
      </c>
      <c r="M68" s="22">
        <f>SUM(J$32:J68)-SUM(K$32:K68)</f>
        <v>7072.9598215129245</v>
      </c>
      <c r="N68" s="21"/>
      <c r="O68" s="21"/>
      <c r="P68" s="21"/>
      <c r="Q68" s="21"/>
    </row>
    <row r="69" spans="4:17" hidden="1" x14ac:dyDescent="0.3">
      <c r="D69" s="22" t="str">
        <f t="shared" si="0"/>
        <v/>
      </c>
      <c r="E69" s="21">
        <f t="shared" si="6"/>
        <v>37</v>
      </c>
      <c r="F69" s="22">
        <f t="shared" si="7"/>
        <v>83553.448241008344</v>
      </c>
      <c r="G69" s="24">
        <f t="shared" si="1"/>
        <v>314.02377635556957</v>
      </c>
      <c r="H69" s="24">
        <f t="shared" si="2"/>
        <v>6.9783061412348859</v>
      </c>
      <c r="I69" s="24">
        <f t="shared" si="8"/>
        <v>186.22545381022047</v>
      </c>
      <c r="J69" s="22">
        <f t="shared" si="3"/>
        <v>500.24923016579004</v>
      </c>
      <c r="K69" s="22">
        <f t="shared" si="4"/>
        <v>303.77812401265294</v>
      </c>
      <c r="L69" s="21">
        <f t="shared" si="5"/>
        <v>1</v>
      </c>
      <c r="M69" s="22">
        <f>SUM(J$32:J69)-SUM(K$32:K69)</f>
        <v>7269.4309276660624</v>
      </c>
      <c r="N69" s="21"/>
      <c r="O69" s="21"/>
      <c r="P69" s="21"/>
      <c r="Q69" s="21"/>
    </row>
    <row r="70" spans="4:17" hidden="1" x14ac:dyDescent="0.3">
      <c r="D70" s="22" t="str">
        <f t="shared" si="0"/>
        <v/>
      </c>
      <c r="E70" s="21">
        <f t="shared" si="6"/>
        <v>38</v>
      </c>
      <c r="F70" s="22">
        <f t="shared" si="7"/>
        <v>83366.52444174634</v>
      </c>
      <c r="G70" s="24">
        <f t="shared" si="1"/>
        <v>313.3254309037813</v>
      </c>
      <c r="H70" s="24">
        <f t="shared" si="2"/>
        <v>6.9627873534173679</v>
      </c>
      <c r="I70" s="24">
        <f t="shared" si="8"/>
        <v>186.92379926200874</v>
      </c>
      <c r="J70" s="22">
        <f t="shared" si="3"/>
        <v>500.24923016579004</v>
      </c>
      <c r="K70" s="22">
        <f t="shared" si="4"/>
        <v>303.77812401265294</v>
      </c>
      <c r="L70" s="21">
        <f t="shared" si="5"/>
        <v>1</v>
      </c>
      <c r="M70" s="22">
        <f>SUM(J$32:J70)-SUM(K$32:K70)</f>
        <v>7465.9020338192004</v>
      </c>
      <c r="N70" s="21"/>
      <c r="O70" s="21"/>
      <c r="P70" s="21"/>
      <c r="Q70" s="21"/>
    </row>
    <row r="71" spans="4:17" hidden="1" x14ac:dyDescent="0.3">
      <c r="D71" s="22" t="str">
        <f t="shared" si="0"/>
        <v/>
      </c>
      <c r="E71" s="21">
        <f t="shared" si="6"/>
        <v>39</v>
      </c>
      <c r="F71" s="22">
        <f t="shared" si="7"/>
        <v>83178.899678237096</v>
      </c>
      <c r="G71" s="24">
        <f t="shared" si="1"/>
        <v>312.62446665654875</v>
      </c>
      <c r="H71" s="24">
        <f t="shared" si="2"/>
        <v>6.9472103701455348</v>
      </c>
      <c r="I71" s="24">
        <f t="shared" si="8"/>
        <v>187.62476350924129</v>
      </c>
      <c r="J71" s="22">
        <f t="shared" si="3"/>
        <v>500.24923016579004</v>
      </c>
      <c r="K71" s="22">
        <f t="shared" si="4"/>
        <v>303.77812401265294</v>
      </c>
      <c r="L71" s="21">
        <f t="shared" si="5"/>
        <v>1</v>
      </c>
      <c r="M71" s="22">
        <f>SUM(J$32:J71)-SUM(K$32:K71)</f>
        <v>7662.3731399723383</v>
      </c>
      <c r="N71" s="21"/>
      <c r="O71" s="21"/>
      <c r="P71" s="21"/>
      <c r="Q71" s="21"/>
    </row>
    <row r="72" spans="4:17" hidden="1" x14ac:dyDescent="0.3">
      <c r="D72" s="22" t="str">
        <f t="shared" si="0"/>
        <v/>
      </c>
      <c r="E72" s="21">
        <f t="shared" si="6"/>
        <v>40</v>
      </c>
      <c r="F72" s="22">
        <f t="shared" si="7"/>
        <v>82990.5713218647</v>
      </c>
      <c r="G72" s="24">
        <f t="shared" si="1"/>
        <v>311.92087379338909</v>
      </c>
      <c r="H72" s="24">
        <f t="shared" si="2"/>
        <v>6.9315749731864313</v>
      </c>
      <c r="I72" s="24">
        <f t="shared" si="8"/>
        <v>188.32835637240095</v>
      </c>
      <c r="J72" s="22">
        <f t="shared" si="3"/>
        <v>500.24923016579004</v>
      </c>
      <c r="K72" s="22">
        <f t="shared" si="4"/>
        <v>303.77812401265294</v>
      </c>
      <c r="L72" s="21">
        <f t="shared" si="5"/>
        <v>1</v>
      </c>
      <c r="M72" s="22">
        <f>SUM(J$32:J72)-SUM(K$32:K72)</f>
        <v>7858.8442461254763</v>
      </c>
      <c r="N72" s="21"/>
      <c r="O72" s="21"/>
      <c r="P72" s="21"/>
      <c r="Q72" s="21"/>
    </row>
    <row r="73" spans="4:17" hidden="1" x14ac:dyDescent="0.3">
      <c r="D73" s="22" t="str">
        <f t="shared" si="0"/>
        <v/>
      </c>
      <c r="E73" s="21">
        <f t="shared" si="6"/>
        <v>41</v>
      </c>
      <c r="F73" s="22">
        <f t="shared" si="7"/>
        <v>82801.536734155903</v>
      </c>
      <c r="G73" s="24">
        <f t="shared" si="1"/>
        <v>311.21464245699264</v>
      </c>
      <c r="H73" s="24">
        <f t="shared" si="2"/>
        <v>6.9158809434887312</v>
      </c>
      <c r="I73" s="24">
        <f t="shared" si="8"/>
        <v>189.0345877087974</v>
      </c>
      <c r="J73" s="22">
        <f t="shared" si="3"/>
        <v>500.24923016579004</v>
      </c>
      <c r="K73" s="22">
        <f t="shared" si="4"/>
        <v>303.77812401265294</v>
      </c>
      <c r="L73" s="21">
        <f t="shared" si="5"/>
        <v>1</v>
      </c>
      <c r="M73" s="22">
        <f>SUM(J$32:J73)-SUM(K$32:K73)</f>
        <v>8055.3153522786142</v>
      </c>
      <c r="N73" s="21"/>
      <c r="O73" s="21"/>
      <c r="P73" s="21"/>
      <c r="Q73" s="21"/>
    </row>
    <row r="74" spans="4:17" hidden="1" x14ac:dyDescent="0.3">
      <c r="D74" s="22" t="str">
        <f t="shared" si="0"/>
        <v/>
      </c>
      <c r="E74" s="21">
        <f t="shared" si="6"/>
        <v>42</v>
      </c>
      <c r="F74" s="22">
        <f t="shared" si="7"/>
        <v>82611.793266743203</v>
      </c>
      <c r="G74" s="24">
        <f t="shared" si="1"/>
        <v>310.50576275308464</v>
      </c>
      <c r="H74" s="24">
        <f t="shared" si="2"/>
        <v>6.9001280611796645</v>
      </c>
      <c r="I74" s="24">
        <f t="shared" si="8"/>
        <v>189.7434674127054</v>
      </c>
      <c r="J74" s="22">
        <f t="shared" si="3"/>
        <v>500.24923016579004</v>
      </c>
      <c r="K74" s="22">
        <f t="shared" si="4"/>
        <v>303.77812401265294</v>
      </c>
      <c r="L74" s="21">
        <f t="shared" si="5"/>
        <v>1</v>
      </c>
      <c r="M74" s="22">
        <f>SUM(J$32:J74)-SUM(K$32:K74)</f>
        <v>8251.7864584317522</v>
      </c>
      <c r="N74" s="21"/>
      <c r="O74" s="21"/>
      <c r="P74" s="21"/>
      <c r="Q74" s="21"/>
    </row>
    <row r="75" spans="4:17" hidden="1" x14ac:dyDescent="0.3">
      <c r="D75" s="22" t="str">
        <f t="shared" si="0"/>
        <v/>
      </c>
      <c r="E75" s="21">
        <f t="shared" si="6"/>
        <v>43</v>
      </c>
      <c r="F75" s="22">
        <f t="shared" si="7"/>
        <v>82421.338261327706</v>
      </c>
      <c r="G75" s="24">
        <f t="shared" si="1"/>
        <v>309.79422475028701</v>
      </c>
      <c r="H75" s="24">
        <f t="shared" si="2"/>
        <v>6.8843161055619397</v>
      </c>
      <c r="I75" s="24">
        <f t="shared" si="8"/>
        <v>190.45500541550302</v>
      </c>
      <c r="J75" s="22">
        <f t="shared" si="3"/>
        <v>500.24923016579004</v>
      </c>
      <c r="K75" s="22">
        <f t="shared" si="4"/>
        <v>303.77812401265294</v>
      </c>
      <c r="L75" s="21">
        <f t="shared" si="5"/>
        <v>1</v>
      </c>
      <c r="M75" s="22">
        <f>SUM(J$32:J75)-SUM(K$32:K75)</f>
        <v>8448.2575645848901</v>
      </c>
      <c r="N75" s="21"/>
      <c r="O75" s="21"/>
      <c r="P75" s="21"/>
      <c r="Q75" s="21"/>
    </row>
    <row r="76" spans="4:17" hidden="1" x14ac:dyDescent="0.3">
      <c r="D76" s="22" t="str">
        <f t="shared" si="0"/>
        <v/>
      </c>
      <c r="E76" s="21">
        <f t="shared" si="6"/>
        <v>44</v>
      </c>
      <c r="F76" s="22">
        <f t="shared" si="7"/>
        <v>82230.169049641889</v>
      </c>
      <c r="G76" s="24">
        <f t="shared" si="1"/>
        <v>309.08001847997889</v>
      </c>
      <c r="H76" s="24">
        <f t="shared" si="2"/>
        <v>6.8684448551106483</v>
      </c>
      <c r="I76" s="24">
        <f t="shared" si="8"/>
        <v>191.16921168581115</v>
      </c>
      <c r="J76" s="22">
        <f t="shared" si="3"/>
        <v>500.24923016579004</v>
      </c>
      <c r="K76" s="22">
        <f t="shared" si="4"/>
        <v>303.77812401265294</v>
      </c>
      <c r="L76" s="21">
        <f t="shared" si="5"/>
        <v>1</v>
      </c>
      <c r="M76" s="22">
        <f>SUM(J$32:J76)-SUM(K$32:K76)</f>
        <v>8644.7286707380281</v>
      </c>
      <c r="N76" s="21"/>
      <c r="O76" s="21"/>
      <c r="P76" s="21"/>
      <c r="Q76" s="21"/>
    </row>
    <row r="77" spans="4:17" hidden="1" x14ac:dyDescent="0.3">
      <c r="D77" s="22" t="str">
        <f t="shared" si="0"/>
        <v/>
      </c>
      <c r="E77" s="21">
        <f t="shared" si="6"/>
        <v>45</v>
      </c>
      <c r="F77" s="22">
        <f t="shared" si="7"/>
        <v>82038.282953412257</v>
      </c>
      <c r="G77" s="24">
        <f t="shared" si="1"/>
        <v>308.36313393615706</v>
      </c>
      <c r="H77" s="24">
        <f t="shared" si="2"/>
        <v>6.8525140874701629</v>
      </c>
      <c r="I77" s="24">
        <f t="shared" si="8"/>
        <v>191.88609622963298</v>
      </c>
      <c r="J77" s="22">
        <f t="shared" si="3"/>
        <v>500.24923016579004</v>
      </c>
      <c r="K77" s="22">
        <f t="shared" si="4"/>
        <v>303.77812401265294</v>
      </c>
      <c r="L77" s="21">
        <f t="shared" si="5"/>
        <v>1</v>
      </c>
      <c r="M77" s="22">
        <f>SUM(J$32:J77)-SUM(K$32:K77)</f>
        <v>8841.199776891166</v>
      </c>
      <c r="N77" s="21"/>
      <c r="O77" s="21"/>
      <c r="P77" s="21"/>
      <c r="Q77" s="21"/>
    </row>
    <row r="78" spans="4:17" hidden="1" x14ac:dyDescent="0.3">
      <c r="D78" s="22" t="str">
        <f t="shared" si="0"/>
        <v/>
      </c>
      <c r="E78" s="21">
        <f t="shared" si="6"/>
        <v>46</v>
      </c>
      <c r="F78" s="22">
        <f t="shared" si="7"/>
        <v>81845.677284321762</v>
      </c>
      <c r="G78" s="24">
        <f t="shared" si="1"/>
        <v>307.64356107529596</v>
      </c>
      <c r="H78" s="24">
        <f t="shared" si="2"/>
        <v>6.8365235794510282</v>
      </c>
      <c r="I78" s="24">
        <f t="shared" si="8"/>
        <v>192.60566909049408</v>
      </c>
      <c r="J78" s="22">
        <f t="shared" si="3"/>
        <v>500.24923016579004</v>
      </c>
      <c r="K78" s="22">
        <f t="shared" si="4"/>
        <v>303.77812401265294</v>
      </c>
      <c r="L78" s="21">
        <f t="shared" si="5"/>
        <v>1</v>
      </c>
      <c r="M78" s="22">
        <f>SUM(J$32:J78)-SUM(K$32:K78)</f>
        <v>9037.670883044304</v>
      </c>
      <c r="N78" s="21"/>
      <c r="O78" s="21"/>
      <c r="P78" s="21"/>
      <c r="Q78" s="21"/>
    </row>
    <row r="79" spans="4:17" hidden="1" x14ac:dyDescent="0.3">
      <c r="D79" s="22" t="str">
        <f t="shared" si="0"/>
        <v/>
      </c>
      <c r="E79" s="21">
        <f t="shared" si="6"/>
        <v>47</v>
      </c>
      <c r="F79" s="22">
        <f t="shared" si="7"/>
        <v>81652.349343972179</v>
      </c>
      <c r="G79" s="24">
        <f t="shared" si="1"/>
        <v>306.92128981620658</v>
      </c>
      <c r="H79" s="24">
        <f t="shared" si="2"/>
        <v>6.8204731070268201</v>
      </c>
      <c r="I79" s="24">
        <f t="shared" si="8"/>
        <v>193.32794034958346</v>
      </c>
      <c r="J79" s="22">
        <f t="shared" si="3"/>
        <v>500.24923016579004</v>
      </c>
      <c r="K79" s="22">
        <f t="shared" si="4"/>
        <v>303.77812401265294</v>
      </c>
      <c r="L79" s="21">
        <f t="shared" si="5"/>
        <v>1</v>
      </c>
      <c r="M79" s="22">
        <f>SUM(J$32:J79)-SUM(K$32:K79)</f>
        <v>9234.1419891974419</v>
      </c>
      <c r="N79" s="21"/>
      <c r="O79" s="21"/>
      <c r="P79" s="21"/>
      <c r="Q79" s="21"/>
    </row>
    <row r="80" spans="4:17" hidden="1" x14ac:dyDescent="0.3">
      <c r="D80" s="22" t="str">
        <f t="shared" si="0"/>
        <v/>
      </c>
      <c r="E80" s="21">
        <f t="shared" si="6"/>
        <v>48</v>
      </c>
      <c r="F80" s="22">
        <f t="shared" si="7"/>
        <v>81458.296423846288</v>
      </c>
      <c r="G80" s="24">
        <f t="shared" si="1"/>
        <v>306.19631003989565</v>
      </c>
      <c r="H80" s="24">
        <f t="shared" si="2"/>
        <v>6.8043624453310203</v>
      </c>
      <c r="I80" s="24">
        <f t="shared" si="8"/>
        <v>194.05292012589439</v>
      </c>
      <c r="J80" s="22">
        <f t="shared" si="3"/>
        <v>500.24923016579004</v>
      </c>
      <c r="K80" s="22">
        <f t="shared" si="4"/>
        <v>303.77812401265294</v>
      </c>
      <c r="L80" s="21">
        <f t="shared" si="5"/>
        <v>1</v>
      </c>
      <c r="M80" s="22">
        <f>SUM(J$32:J80)-SUM(K$32:K80)</f>
        <v>9430.6130953505799</v>
      </c>
      <c r="N80" s="21"/>
      <c r="O80" s="21"/>
      <c r="P80" s="21"/>
      <c r="Q80" s="21"/>
    </row>
    <row r="81" spans="4:17" hidden="1" x14ac:dyDescent="0.3">
      <c r="D81" s="22" t="str">
        <f t="shared" si="0"/>
        <v/>
      </c>
      <c r="E81" s="21">
        <f t="shared" si="6"/>
        <v>49</v>
      </c>
      <c r="F81" s="22">
        <f t="shared" si="7"/>
        <v>81263.515805269926</v>
      </c>
      <c r="G81" s="24">
        <f t="shared" si="1"/>
        <v>305.46861158942357</v>
      </c>
      <c r="H81" s="24">
        <f t="shared" si="2"/>
        <v>6.7881913686538633</v>
      </c>
      <c r="I81" s="24">
        <f t="shared" si="8"/>
        <v>194.78061857636646</v>
      </c>
      <c r="J81" s="22">
        <f t="shared" si="3"/>
        <v>500.24923016579004</v>
      </c>
      <c r="K81" s="22">
        <f t="shared" si="4"/>
        <v>303.77812401265294</v>
      </c>
      <c r="L81" s="21">
        <f t="shared" si="5"/>
        <v>1</v>
      </c>
      <c r="M81" s="22">
        <f>SUM(J$32:J81)-SUM(K$32:K81)</f>
        <v>9627.0842015037178</v>
      </c>
      <c r="N81" s="21"/>
      <c r="O81" s="21"/>
      <c r="P81" s="21"/>
      <c r="Q81" s="21"/>
    </row>
    <row r="82" spans="4:17" hidden="1" x14ac:dyDescent="0.3">
      <c r="D82" s="22" t="str">
        <f t="shared" si="0"/>
        <v/>
      </c>
      <c r="E82" s="21">
        <f t="shared" si="6"/>
        <v>50</v>
      </c>
      <c r="F82" s="22">
        <f t="shared" si="7"/>
        <v>81068.0047593739</v>
      </c>
      <c r="G82" s="24">
        <f t="shared" si="1"/>
        <v>304.7381842697622</v>
      </c>
      <c r="H82" s="24">
        <f t="shared" si="2"/>
        <v>6.7719596504391673</v>
      </c>
      <c r="I82" s="24">
        <f t="shared" si="8"/>
        <v>195.51104589602784</v>
      </c>
      <c r="J82" s="22">
        <f t="shared" si="3"/>
        <v>500.24923016579004</v>
      </c>
      <c r="K82" s="22">
        <f t="shared" si="4"/>
        <v>303.77812401265294</v>
      </c>
      <c r="L82" s="21">
        <f t="shared" si="5"/>
        <v>1</v>
      </c>
      <c r="M82" s="22">
        <f>SUM(J$32:J82)-SUM(K$32:K82)</f>
        <v>9823.5553076568558</v>
      </c>
      <c r="N82" s="21"/>
      <c r="O82" s="21"/>
      <c r="P82" s="21"/>
      <c r="Q82" s="21"/>
    </row>
    <row r="83" spans="4:17" hidden="1" x14ac:dyDescent="0.3">
      <c r="D83" s="22" t="str">
        <f t="shared" si="0"/>
        <v/>
      </c>
      <c r="E83" s="21">
        <f t="shared" si="6"/>
        <v>51</v>
      </c>
      <c r="F83" s="22">
        <f t="shared" si="7"/>
        <v>80871.760547055761</v>
      </c>
      <c r="G83" s="24">
        <f t="shared" si="1"/>
        <v>304.00501784765214</v>
      </c>
      <c r="H83" s="24">
        <f t="shared" si="2"/>
        <v>6.7556670632811651</v>
      </c>
      <c r="I83" s="24">
        <f t="shared" si="8"/>
        <v>196.2442123181379</v>
      </c>
      <c r="J83" s="22">
        <f t="shared" si="3"/>
        <v>500.24923016579004</v>
      </c>
      <c r="K83" s="22">
        <f t="shared" si="4"/>
        <v>303.77812401265294</v>
      </c>
      <c r="L83" s="21">
        <f t="shared" si="5"/>
        <v>1</v>
      </c>
      <c r="M83" s="22">
        <f>SUM(J$32:J83)-SUM(K$32:K83)</f>
        <v>10020.026413809994</v>
      </c>
      <c r="N83" s="21"/>
      <c r="O83" s="21"/>
      <c r="P83" s="21"/>
      <c r="Q83" s="21"/>
    </row>
    <row r="84" spans="4:17" hidden="1" x14ac:dyDescent="0.3">
      <c r="D84" s="22" t="str">
        <f t="shared" si="0"/>
        <v/>
      </c>
      <c r="E84" s="21">
        <f t="shared" si="6"/>
        <v>52</v>
      </c>
      <c r="F84" s="22">
        <f t="shared" si="7"/>
        <v>80674.780418941431</v>
      </c>
      <c r="G84" s="24">
        <f t="shared" si="1"/>
        <v>303.26910205145913</v>
      </c>
      <c r="H84" s="24">
        <f t="shared" si="2"/>
        <v>6.7393133789213193</v>
      </c>
      <c r="I84" s="24">
        <f t="shared" si="8"/>
        <v>196.98012811433091</v>
      </c>
      <c r="J84" s="22">
        <f t="shared" si="3"/>
        <v>500.24923016579004</v>
      </c>
      <c r="K84" s="22">
        <f t="shared" si="4"/>
        <v>303.77812401265294</v>
      </c>
      <c r="L84" s="21">
        <f t="shared" si="5"/>
        <v>1</v>
      </c>
      <c r="M84" s="22">
        <f>SUM(J$32:J84)-SUM(K$32:K84)</f>
        <v>10216.497519963132</v>
      </c>
      <c r="N84" s="21"/>
      <c r="O84" s="21"/>
      <c r="P84" s="21"/>
      <c r="Q84" s="21"/>
    </row>
    <row r="85" spans="4:17" hidden="1" x14ac:dyDescent="0.3">
      <c r="D85" s="22" t="str">
        <f t="shared" si="0"/>
        <v/>
      </c>
      <c r="E85" s="21">
        <f t="shared" si="6"/>
        <v>53</v>
      </c>
      <c r="F85" s="22">
        <f t="shared" si="7"/>
        <v>80477.061615346669</v>
      </c>
      <c r="G85" s="24">
        <f t="shared" si="1"/>
        <v>302.53042657103032</v>
      </c>
      <c r="H85" s="24">
        <f t="shared" si="2"/>
        <v>6.7228983682451258</v>
      </c>
      <c r="I85" s="24">
        <f t="shared" si="8"/>
        <v>197.71880359475972</v>
      </c>
      <c r="J85" s="22">
        <f t="shared" si="3"/>
        <v>500.24923016579004</v>
      </c>
      <c r="K85" s="22">
        <f t="shared" si="4"/>
        <v>303.77812401265294</v>
      </c>
      <c r="L85" s="21">
        <f t="shared" si="5"/>
        <v>1</v>
      </c>
      <c r="M85" s="22">
        <f>SUM(J$32:J85)-SUM(K$32:K85)</f>
        <v>10412.96862611627</v>
      </c>
      <c r="N85" s="21"/>
      <c r="O85" s="21"/>
      <c r="P85" s="21"/>
      <c r="Q85" s="21"/>
    </row>
    <row r="86" spans="4:17" hidden="1" x14ac:dyDescent="0.3">
      <c r="D86" s="22" t="str">
        <f t="shared" si="0"/>
        <v/>
      </c>
      <c r="E86" s="21">
        <f t="shared" si="6"/>
        <v>54</v>
      </c>
      <c r="F86" s="22">
        <f t="shared" si="7"/>
        <v>80278.601366238436</v>
      </c>
      <c r="G86" s="24">
        <f t="shared" si="1"/>
        <v>301.78898105754996</v>
      </c>
      <c r="H86" s="24">
        <f t="shared" si="2"/>
        <v>6.7064218012788954</v>
      </c>
      <c r="I86" s="24">
        <f t="shared" si="8"/>
        <v>198.46024910824008</v>
      </c>
      <c r="J86" s="22">
        <f t="shared" si="3"/>
        <v>500.24923016579004</v>
      </c>
      <c r="K86" s="22">
        <f t="shared" si="4"/>
        <v>303.77812401265294</v>
      </c>
      <c r="L86" s="21">
        <f t="shared" si="5"/>
        <v>1</v>
      </c>
      <c r="M86" s="22">
        <f>SUM(J$32:J86)-SUM(K$32:K86)</f>
        <v>10609.439732269409</v>
      </c>
      <c r="N86" s="21"/>
      <c r="O86" s="21"/>
      <c r="P86" s="21"/>
      <c r="Q86" s="21"/>
    </row>
    <row r="87" spans="4:17" hidden="1" x14ac:dyDescent="0.3">
      <c r="D87" s="22" t="str">
        <f t="shared" si="0"/>
        <v/>
      </c>
      <c r="E87" s="21">
        <f t="shared" si="6"/>
        <v>55</v>
      </c>
      <c r="F87" s="22">
        <f t="shared" si="7"/>
        <v>80079.39689119604</v>
      </c>
      <c r="G87" s="24">
        <f t="shared" si="1"/>
        <v>301.04475512339411</v>
      </c>
      <c r="H87" s="24">
        <f t="shared" si="2"/>
        <v>6.689883447186542</v>
      </c>
      <c r="I87" s="24">
        <f t="shared" si="8"/>
        <v>199.20447504239593</v>
      </c>
      <c r="J87" s="22">
        <f t="shared" si="3"/>
        <v>500.24923016579004</v>
      </c>
      <c r="K87" s="22">
        <f t="shared" si="4"/>
        <v>303.77812401265294</v>
      </c>
      <c r="L87" s="21">
        <f t="shared" si="5"/>
        <v>1</v>
      </c>
      <c r="M87" s="22">
        <f>SUM(J$32:J87)-SUM(K$32:K87)</f>
        <v>10805.910838422547</v>
      </c>
      <c r="N87" s="21"/>
      <c r="O87" s="21"/>
      <c r="P87" s="21"/>
      <c r="Q87" s="21"/>
    </row>
    <row r="88" spans="4:17" hidden="1" x14ac:dyDescent="0.3">
      <c r="D88" s="22" t="str">
        <f t="shared" si="0"/>
        <v/>
      </c>
      <c r="E88" s="21">
        <f t="shared" si="6"/>
        <v>56</v>
      </c>
      <c r="F88" s="22">
        <f t="shared" si="7"/>
        <v>79879.445399372242</v>
      </c>
      <c r="G88" s="24">
        <f t="shared" si="1"/>
        <v>300.29773834198517</v>
      </c>
      <c r="H88" s="24">
        <f t="shared" si="2"/>
        <v>6.6732830742663429</v>
      </c>
      <c r="I88" s="24">
        <f t="shared" si="8"/>
        <v>199.95149182380487</v>
      </c>
      <c r="J88" s="22">
        <f t="shared" si="3"/>
        <v>500.24923016579004</v>
      </c>
      <c r="K88" s="22">
        <f t="shared" si="4"/>
        <v>303.77812401265294</v>
      </c>
      <c r="L88" s="21">
        <f t="shared" si="5"/>
        <v>1</v>
      </c>
      <c r="M88" s="22">
        <f>SUM(J$32:J88)-SUM(K$32:K88)</f>
        <v>11002.381944575685</v>
      </c>
      <c r="N88" s="21"/>
      <c r="O88" s="21"/>
      <c r="P88" s="21"/>
      <c r="Q88" s="21"/>
    </row>
    <row r="89" spans="4:17" hidden="1" x14ac:dyDescent="0.3">
      <c r="D89" s="22" t="str">
        <f t="shared" si="0"/>
        <v/>
      </c>
      <c r="E89" s="21">
        <f t="shared" si="6"/>
        <v>57</v>
      </c>
      <c r="F89" s="22">
        <f t="shared" si="7"/>
        <v>79678.744089454092</v>
      </c>
      <c r="G89" s="24">
        <f t="shared" si="1"/>
        <v>299.54792024764589</v>
      </c>
      <c r="H89" s="24">
        <f t="shared" si="2"/>
        <v>6.6566204499476926</v>
      </c>
      <c r="I89" s="24">
        <f t="shared" si="8"/>
        <v>200.70130991814415</v>
      </c>
      <c r="J89" s="22">
        <f t="shared" si="3"/>
        <v>500.24923016579004</v>
      </c>
      <c r="K89" s="22">
        <f t="shared" si="4"/>
        <v>303.77812401265294</v>
      </c>
      <c r="L89" s="21">
        <f t="shared" si="5"/>
        <v>1</v>
      </c>
      <c r="M89" s="22">
        <f>SUM(J$32:J89)-SUM(K$32:K89)</f>
        <v>11198.853050728823</v>
      </c>
      <c r="N89" s="21"/>
      <c r="O89" s="21"/>
      <c r="P89" s="21"/>
      <c r="Q89" s="21"/>
    </row>
    <row r="90" spans="4:17" hidden="1" x14ac:dyDescent="0.3">
      <c r="D90" s="22" t="str">
        <f t="shared" si="0"/>
        <v/>
      </c>
      <c r="E90" s="21">
        <f t="shared" si="6"/>
        <v>58</v>
      </c>
      <c r="F90" s="22">
        <f t="shared" si="7"/>
        <v>79477.290149623761</v>
      </c>
      <c r="G90" s="24">
        <f t="shared" si="1"/>
        <v>298.79529033545282</v>
      </c>
      <c r="H90" s="24">
        <f t="shared" si="2"/>
        <v>6.639895340787846</v>
      </c>
      <c r="I90" s="24">
        <f t="shared" si="8"/>
        <v>201.45393983033722</v>
      </c>
      <c r="J90" s="22">
        <f t="shared" si="3"/>
        <v>500.24923016579004</v>
      </c>
      <c r="K90" s="22">
        <f t="shared" si="4"/>
        <v>303.77812401265294</v>
      </c>
      <c r="L90" s="21">
        <f t="shared" si="5"/>
        <v>1</v>
      </c>
      <c r="M90" s="22">
        <f>SUM(J$32:J90)-SUM(K$32:K90)</f>
        <v>11395.324156881961</v>
      </c>
      <c r="N90" s="21"/>
      <c r="O90" s="21"/>
      <c r="P90" s="21"/>
      <c r="Q90" s="21"/>
    </row>
    <row r="91" spans="4:17" hidden="1" x14ac:dyDescent="0.3">
      <c r="D91" s="22" t="str">
        <f t="shared" si="0"/>
        <v/>
      </c>
      <c r="E91" s="21">
        <f t="shared" si="6"/>
        <v>59</v>
      </c>
      <c r="F91" s="22">
        <f t="shared" si="7"/>
        <v>79275.080757519056</v>
      </c>
      <c r="G91" s="24">
        <f t="shared" si="1"/>
        <v>298.03983806108909</v>
      </c>
      <c r="H91" s="24">
        <f t="shared" si="2"/>
        <v>6.6231075124686525</v>
      </c>
      <c r="I91" s="24">
        <f t="shared" si="8"/>
        <v>202.20939210470095</v>
      </c>
      <c r="J91" s="22">
        <f t="shared" si="3"/>
        <v>500.24923016579004</v>
      </c>
      <c r="K91" s="22">
        <f t="shared" si="4"/>
        <v>303.77812401265294</v>
      </c>
      <c r="L91" s="21">
        <f t="shared" si="5"/>
        <v>1</v>
      </c>
      <c r="M91" s="22">
        <f>SUM(J$32:J91)-SUM(K$32:K91)</f>
        <v>11591.795263035099</v>
      </c>
      <c r="N91" s="21"/>
      <c r="O91" s="21"/>
      <c r="P91" s="21"/>
      <c r="Q91" s="21"/>
    </row>
    <row r="92" spans="4:17" hidden="1" x14ac:dyDescent="0.3">
      <c r="D92" s="22" t="str">
        <f t="shared" si="0"/>
        <v/>
      </c>
      <c r="E92" s="21">
        <f t="shared" si="6"/>
        <v>60</v>
      </c>
      <c r="F92" s="22">
        <f t="shared" si="7"/>
        <v>79072.113080193958</v>
      </c>
      <c r="G92" s="24">
        <f t="shared" si="1"/>
        <v>297.28155284069646</v>
      </c>
      <c r="H92" s="24">
        <f t="shared" si="2"/>
        <v>6.6062567297932597</v>
      </c>
      <c r="I92" s="24">
        <f t="shared" si="8"/>
        <v>202.96767732509358</v>
      </c>
      <c r="J92" s="22">
        <f t="shared" si="3"/>
        <v>500.24923016579004</v>
      </c>
      <c r="K92" s="22">
        <f t="shared" si="4"/>
        <v>303.77812401265294</v>
      </c>
      <c r="L92" s="21">
        <f t="shared" si="5"/>
        <v>1</v>
      </c>
      <c r="M92" s="22">
        <f>SUM(J$32:J92)-SUM(K$32:K92)</f>
        <v>11788.266369188237</v>
      </c>
      <c r="N92" s="21"/>
      <c r="O92" s="21"/>
      <c r="P92" s="21"/>
      <c r="Q92" s="21"/>
    </row>
    <row r="93" spans="4:17" hidden="1" x14ac:dyDescent="0.3">
      <c r="D93" s="22" t="str">
        <f t="shared" si="0"/>
        <v/>
      </c>
      <c r="E93" s="21">
        <f t="shared" si="6"/>
        <v>61</v>
      </c>
      <c r="F93" s="22">
        <f t="shared" si="7"/>
        <v>78868.384274078897</v>
      </c>
      <c r="G93" s="24">
        <f t="shared" si="1"/>
        <v>296.52042405072734</v>
      </c>
      <c r="H93" s="24">
        <f t="shared" si="2"/>
        <v>6.5893427566828358</v>
      </c>
      <c r="I93" s="24">
        <f t="shared" si="8"/>
        <v>203.7288061150627</v>
      </c>
      <c r="J93" s="22">
        <f t="shared" si="3"/>
        <v>500.24923016579004</v>
      </c>
      <c r="K93" s="22">
        <f t="shared" si="4"/>
        <v>303.77812401265294</v>
      </c>
      <c r="L93" s="21">
        <f t="shared" si="5"/>
        <v>1</v>
      </c>
      <c r="M93" s="22">
        <f>SUM(J$32:J93)-SUM(K$32:K93)</f>
        <v>11984.737475341375</v>
      </c>
      <c r="N93" s="21"/>
      <c r="O93" s="21"/>
      <c r="P93" s="21"/>
      <c r="Q93" s="21"/>
    </row>
    <row r="94" spans="4:17" hidden="1" x14ac:dyDescent="0.3">
      <c r="D94" s="22" t="str">
        <f t="shared" si="0"/>
        <v/>
      </c>
      <c r="E94" s="21">
        <f t="shared" si="6"/>
        <v>62</v>
      </c>
      <c r="F94" s="22">
        <f t="shared" si="7"/>
        <v>78663.891484940905</v>
      </c>
      <c r="G94" s="24">
        <f t="shared" si="1"/>
        <v>295.75644102779586</v>
      </c>
      <c r="H94" s="24">
        <f t="shared" si="2"/>
        <v>6.5723653561732469</v>
      </c>
      <c r="I94" s="24">
        <f t="shared" si="8"/>
        <v>204.49278913799418</v>
      </c>
      <c r="J94" s="22">
        <f t="shared" si="3"/>
        <v>500.24923016579004</v>
      </c>
      <c r="K94" s="22">
        <f t="shared" si="4"/>
        <v>303.77812401265294</v>
      </c>
      <c r="L94" s="21">
        <f t="shared" si="5"/>
        <v>1</v>
      </c>
      <c r="M94" s="22">
        <f>SUM(J$32:J94)-SUM(K$32:K94)</f>
        <v>12181.208581494513</v>
      </c>
      <c r="N94" s="21"/>
      <c r="O94" s="21"/>
      <c r="P94" s="21"/>
      <c r="Q94" s="21"/>
    </row>
    <row r="95" spans="4:17" hidden="1" x14ac:dyDescent="0.3">
      <c r="D95" s="22" t="str">
        <f t="shared" si="0"/>
        <v/>
      </c>
      <c r="E95" s="21">
        <f t="shared" si="6"/>
        <v>63</v>
      </c>
      <c r="F95" s="22">
        <f t="shared" si="7"/>
        <v>78458.631847843644</v>
      </c>
      <c r="G95" s="24">
        <f t="shared" si="1"/>
        <v>294.98959306852839</v>
      </c>
      <c r="H95" s="24">
        <f t="shared" si="2"/>
        <v>6.5553242904117477</v>
      </c>
      <c r="I95" s="24">
        <f t="shared" si="8"/>
        <v>205.25963709726165</v>
      </c>
      <c r="J95" s="22">
        <f t="shared" si="3"/>
        <v>500.24923016579004</v>
      </c>
      <c r="K95" s="22">
        <f t="shared" si="4"/>
        <v>303.77812401265294</v>
      </c>
      <c r="L95" s="21">
        <f t="shared" si="5"/>
        <v>1</v>
      </c>
      <c r="M95" s="22">
        <f>SUM(J$32:J95)-SUM(K$32:K95)</f>
        <v>12377.679687647651</v>
      </c>
      <c r="N95" s="21"/>
      <c r="O95" s="21"/>
      <c r="P95" s="21"/>
      <c r="Q95" s="21"/>
    </row>
    <row r="96" spans="4:17" hidden="1" x14ac:dyDescent="0.3">
      <c r="D96" s="22" t="str">
        <f t="shared" si="0"/>
        <v/>
      </c>
      <c r="E96" s="21">
        <f t="shared" si="6"/>
        <v>64</v>
      </c>
      <c r="F96" s="22">
        <f t="shared" si="7"/>
        <v>78252.602487107273</v>
      </c>
      <c r="G96" s="24">
        <f t="shared" si="1"/>
        <v>294.21986942941368</v>
      </c>
      <c r="H96" s="24">
        <f t="shared" si="2"/>
        <v>6.538219320653643</v>
      </c>
      <c r="I96" s="24">
        <f t="shared" si="8"/>
        <v>206.02936073637636</v>
      </c>
      <c r="J96" s="22">
        <f t="shared" si="3"/>
        <v>500.24923016579004</v>
      </c>
      <c r="K96" s="22">
        <f t="shared" si="4"/>
        <v>303.77812401265294</v>
      </c>
      <c r="L96" s="21">
        <f t="shared" si="5"/>
        <v>1</v>
      </c>
      <c r="M96" s="22">
        <f>SUM(J$32:J96)-SUM(K$32:K96)</f>
        <v>12574.150793800789</v>
      </c>
      <c r="N96" s="21"/>
      <c r="O96" s="21"/>
      <c r="P96" s="21"/>
      <c r="Q96" s="21"/>
    </row>
    <row r="97" spans="4:17" hidden="1" x14ac:dyDescent="0.3">
      <c r="D97" s="22" t="str">
        <f t="shared" ref="D97:D160" si="9">IF(E97=$F$13*$B$12,M97,"")</f>
        <v/>
      </c>
      <c r="E97" s="21">
        <f t="shared" si="6"/>
        <v>65</v>
      </c>
      <c r="F97" s="22">
        <f t="shared" si="7"/>
        <v>78045.800516268137</v>
      </c>
      <c r="G97" s="24">
        <f t="shared" ref="G97:G160" si="10">IF($E97="","",$F96*$F$16/$B$12)</f>
        <v>293.44725932665227</v>
      </c>
      <c r="H97" s="24">
        <f t="shared" ref="H97:H160" si="11">IF($E97="","",$F96*$B$19/$B$12)</f>
        <v>6.5210502072589449</v>
      </c>
      <c r="I97" s="24">
        <f t="shared" si="8"/>
        <v>206.80197083913777</v>
      </c>
      <c r="J97" s="22">
        <f t="shared" ref="J97:J160" si="12">IF($E97="","",IF($L97=0,$F96*$F$16/$B$12,PMT($F$16/$B$12,$B$11,-$F$11,0,0)))</f>
        <v>500.24923016579004</v>
      </c>
      <c r="K97" s="22">
        <f t="shared" ref="K97:K160" si="13">IF($E97="","",IF($L97=0,$F96*$B$19/$B$12,PMT($B$19/$B$12,$B$11,-$F$11,0,0)))</f>
        <v>303.77812401265294</v>
      </c>
      <c r="L97" s="21">
        <f t="shared" ref="L97:L160" si="14">IF(E97=$F$15,1,0+L96)</f>
        <v>1</v>
      </c>
      <c r="M97" s="22">
        <f>SUM(J$32:J97)-SUM(K$32:K97)</f>
        <v>12770.621899953927</v>
      </c>
      <c r="N97" s="21"/>
      <c r="O97" s="21"/>
      <c r="P97" s="21"/>
      <c r="Q97" s="21"/>
    </row>
    <row r="98" spans="4:17" hidden="1" x14ac:dyDescent="0.3">
      <c r="D98" s="22" t="str">
        <f t="shared" si="9"/>
        <v/>
      </c>
      <c r="E98" s="21">
        <f t="shared" ref="E98:E161" si="15">IF(E97="","",IF(E97+1&lt;=$B$10,E97+1,""))</f>
        <v>66</v>
      </c>
      <c r="F98" s="22">
        <f t="shared" ref="F98:F161" si="16">IF(E98="","",F97-I98)</f>
        <v>77838.223038038355</v>
      </c>
      <c r="G98" s="24">
        <f t="shared" si="10"/>
        <v>292.67175193600548</v>
      </c>
      <c r="H98" s="24">
        <f t="shared" si="11"/>
        <v>6.5038167096890165</v>
      </c>
      <c r="I98" s="24">
        <f t="shared" ref="I98:I161" si="17">IF(E98="","",J98-G98)</f>
        <v>207.57747822978456</v>
      </c>
      <c r="J98" s="22">
        <f t="shared" si="12"/>
        <v>500.24923016579004</v>
      </c>
      <c r="K98" s="22">
        <f t="shared" si="13"/>
        <v>303.77812401265294</v>
      </c>
      <c r="L98" s="21">
        <f t="shared" si="14"/>
        <v>1</v>
      </c>
      <c r="M98" s="22">
        <f>SUM(J$32:J98)-SUM(K$32:K98)</f>
        <v>12967.093006107061</v>
      </c>
      <c r="N98" s="21"/>
      <c r="O98" s="21"/>
      <c r="P98" s="21"/>
      <c r="Q98" s="21"/>
    </row>
    <row r="99" spans="4:17" hidden="1" x14ac:dyDescent="0.3">
      <c r="D99" s="22" t="str">
        <f t="shared" si="9"/>
        <v/>
      </c>
      <c r="E99" s="21">
        <f t="shared" si="15"/>
        <v>67</v>
      </c>
      <c r="F99" s="22">
        <f t="shared" si="16"/>
        <v>77629.867144265212</v>
      </c>
      <c r="G99" s="24">
        <f t="shared" si="10"/>
        <v>291.89333639264379</v>
      </c>
      <c r="H99" s="24">
        <f t="shared" si="11"/>
        <v>6.4865185865032018</v>
      </c>
      <c r="I99" s="24">
        <f t="shared" si="17"/>
        <v>208.35589377314625</v>
      </c>
      <c r="J99" s="22">
        <f t="shared" si="12"/>
        <v>500.24923016579004</v>
      </c>
      <c r="K99" s="22">
        <f t="shared" si="13"/>
        <v>303.77812401265294</v>
      </c>
      <c r="L99" s="21">
        <f t="shared" si="14"/>
        <v>1</v>
      </c>
      <c r="M99" s="22">
        <f>SUM(J$32:J99)-SUM(K$32:K99)</f>
        <v>13163.564112260199</v>
      </c>
      <c r="N99" s="21"/>
      <c r="O99" s="21"/>
      <c r="P99" s="21"/>
      <c r="Q99" s="21"/>
    </row>
    <row r="100" spans="4:17" hidden="1" x14ac:dyDescent="0.3">
      <c r="D100" s="22" t="str">
        <f t="shared" si="9"/>
        <v/>
      </c>
      <c r="E100" s="21">
        <f t="shared" si="15"/>
        <v>68</v>
      </c>
      <c r="F100" s="22">
        <f t="shared" si="16"/>
        <v>77420.729915890421</v>
      </c>
      <c r="G100" s="24">
        <f t="shared" si="10"/>
        <v>291.1120017909945</v>
      </c>
      <c r="H100" s="24">
        <f t="shared" si="11"/>
        <v>6.4691555953554394</v>
      </c>
      <c r="I100" s="24">
        <f t="shared" si="17"/>
        <v>209.13722837479554</v>
      </c>
      <c r="J100" s="22">
        <f t="shared" si="12"/>
        <v>500.24923016579004</v>
      </c>
      <c r="K100" s="22">
        <f t="shared" si="13"/>
        <v>303.77812401265294</v>
      </c>
      <c r="L100" s="21">
        <f t="shared" si="14"/>
        <v>1</v>
      </c>
      <c r="M100" s="22">
        <f>SUM(J$32:J100)-SUM(K$32:K100)</f>
        <v>13360.035218413337</v>
      </c>
      <c r="N100" s="21"/>
      <c r="O100" s="21"/>
      <c r="P100" s="21"/>
      <c r="Q100" s="21"/>
    </row>
    <row r="101" spans="4:17" hidden="1" x14ac:dyDescent="0.3">
      <c r="D101" s="22" t="str">
        <f t="shared" si="9"/>
        <v/>
      </c>
      <c r="E101" s="21">
        <f t="shared" si="15"/>
        <v>69</v>
      </c>
      <c r="F101" s="22">
        <f t="shared" si="16"/>
        <v>77210.80842290922</v>
      </c>
      <c r="G101" s="24">
        <f t="shared" si="10"/>
        <v>290.32773718458907</v>
      </c>
      <c r="H101" s="24">
        <f t="shared" si="11"/>
        <v>6.4517274929908739</v>
      </c>
      <c r="I101" s="24">
        <f t="shared" si="17"/>
        <v>209.92149298120097</v>
      </c>
      <c r="J101" s="22">
        <f t="shared" si="12"/>
        <v>500.24923016579004</v>
      </c>
      <c r="K101" s="22">
        <f t="shared" si="13"/>
        <v>303.77812401265294</v>
      </c>
      <c r="L101" s="21">
        <f t="shared" si="14"/>
        <v>1</v>
      </c>
      <c r="M101" s="22">
        <f>SUM(J$32:J101)-SUM(K$32:K101)</f>
        <v>13556.506324566475</v>
      </c>
      <c r="N101" s="21"/>
      <c r="O101" s="21"/>
      <c r="P101" s="21"/>
      <c r="Q101" s="21"/>
    </row>
    <row r="102" spans="4:17" hidden="1" x14ac:dyDescent="0.3">
      <c r="D102" s="22" t="str">
        <f t="shared" si="9"/>
        <v/>
      </c>
      <c r="E102" s="21">
        <f t="shared" si="15"/>
        <v>70</v>
      </c>
      <c r="F102" s="22">
        <f t="shared" si="16"/>
        <v>77000.099724329339</v>
      </c>
      <c r="G102" s="24">
        <f t="shared" si="10"/>
        <v>289.54053158590955</v>
      </c>
      <c r="H102" s="24">
        <f t="shared" si="11"/>
        <v>6.434234035242441</v>
      </c>
      <c r="I102" s="24">
        <f t="shared" si="17"/>
        <v>210.70869857988049</v>
      </c>
      <c r="J102" s="22">
        <f t="shared" si="12"/>
        <v>500.24923016579004</v>
      </c>
      <c r="K102" s="22">
        <f t="shared" si="13"/>
        <v>303.77812401265294</v>
      </c>
      <c r="L102" s="21">
        <f t="shared" si="14"/>
        <v>1</v>
      </c>
      <c r="M102" s="22">
        <f>SUM(J$32:J102)-SUM(K$32:K102)</f>
        <v>13752.977430719613</v>
      </c>
      <c r="N102" s="21"/>
      <c r="O102" s="21"/>
      <c r="P102" s="21"/>
      <c r="Q102" s="21"/>
    </row>
    <row r="103" spans="4:17" hidden="1" x14ac:dyDescent="0.3">
      <c r="D103" s="22" t="str">
        <f t="shared" si="9"/>
        <v/>
      </c>
      <c r="E103" s="21">
        <f t="shared" si="15"/>
        <v>71</v>
      </c>
      <c r="F103" s="22">
        <f t="shared" si="16"/>
        <v>76788.600868129783</v>
      </c>
      <c r="G103" s="24">
        <f t="shared" si="10"/>
        <v>288.75037396623503</v>
      </c>
      <c r="H103" s="24">
        <f t="shared" si="11"/>
        <v>6.4166749770274505</v>
      </c>
      <c r="I103" s="24">
        <f t="shared" si="17"/>
        <v>211.49885619955501</v>
      </c>
      <c r="J103" s="22">
        <f t="shared" si="12"/>
        <v>500.24923016579004</v>
      </c>
      <c r="K103" s="22">
        <f t="shared" si="13"/>
        <v>303.77812401265294</v>
      </c>
      <c r="L103" s="21">
        <f t="shared" si="14"/>
        <v>1</v>
      </c>
      <c r="M103" s="22">
        <f>SUM(J$32:J103)-SUM(K$32:K103)</f>
        <v>13949.448536872751</v>
      </c>
      <c r="N103" s="21"/>
      <c r="O103" s="21"/>
      <c r="P103" s="21"/>
      <c r="Q103" s="21"/>
    </row>
    <row r="104" spans="4:17" hidden="1" x14ac:dyDescent="0.3">
      <c r="D104" s="22" t="str">
        <f t="shared" si="9"/>
        <v/>
      </c>
      <c r="E104" s="21">
        <f t="shared" si="15"/>
        <v>72</v>
      </c>
      <c r="F104" s="22">
        <f t="shared" si="16"/>
        <v>76576.30889121948</v>
      </c>
      <c r="G104" s="24">
        <f t="shared" si="10"/>
        <v>287.95725325548671</v>
      </c>
      <c r="H104" s="24">
        <f t="shared" si="11"/>
        <v>6.3990500723441537</v>
      </c>
      <c r="I104" s="24">
        <f t="shared" si="17"/>
        <v>212.29197691030333</v>
      </c>
      <c r="J104" s="22">
        <f t="shared" si="12"/>
        <v>500.24923016579004</v>
      </c>
      <c r="K104" s="22">
        <f t="shared" si="13"/>
        <v>303.77812401265294</v>
      </c>
      <c r="L104" s="21">
        <f t="shared" si="14"/>
        <v>1</v>
      </c>
      <c r="M104" s="22">
        <f>SUM(J$32:J104)-SUM(K$32:K104)</f>
        <v>14145.919643025889</v>
      </c>
      <c r="N104" s="21"/>
      <c r="O104" s="21"/>
      <c r="P104" s="21"/>
      <c r="Q104" s="21"/>
    </row>
    <row r="105" spans="4:17" hidden="1" x14ac:dyDescent="0.3">
      <c r="D105" s="22" t="str">
        <f t="shared" si="9"/>
        <v/>
      </c>
      <c r="E105" s="21">
        <f t="shared" si="15"/>
        <v>73</v>
      </c>
      <c r="F105" s="22">
        <f t="shared" si="16"/>
        <v>76363.220819395763</v>
      </c>
      <c r="G105" s="24">
        <f t="shared" si="10"/>
        <v>287.16115834207307</v>
      </c>
      <c r="H105" s="24">
        <f t="shared" si="11"/>
        <v>6.3813590742682962</v>
      </c>
      <c r="I105" s="24">
        <f t="shared" si="17"/>
        <v>213.08807182371697</v>
      </c>
      <c r="J105" s="22">
        <f t="shared" si="12"/>
        <v>500.24923016579004</v>
      </c>
      <c r="K105" s="22">
        <f t="shared" si="13"/>
        <v>303.77812401265294</v>
      </c>
      <c r="L105" s="21">
        <f t="shared" si="14"/>
        <v>1</v>
      </c>
      <c r="M105" s="22">
        <f>SUM(J$32:J105)-SUM(K$32:K105)</f>
        <v>14342.390749179027</v>
      </c>
      <c r="N105" s="21"/>
      <c r="O105" s="21"/>
      <c r="P105" s="21"/>
      <c r="Q105" s="21"/>
    </row>
    <row r="106" spans="4:17" hidden="1" x14ac:dyDescent="0.3">
      <c r="D106" s="22" t="str">
        <f t="shared" si="9"/>
        <v/>
      </c>
      <c r="E106" s="21">
        <f t="shared" si="15"/>
        <v>74</v>
      </c>
      <c r="F106" s="22">
        <f t="shared" si="16"/>
        <v>76149.333667302708</v>
      </c>
      <c r="G106" s="24">
        <f t="shared" si="10"/>
        <v>286.36207807273411</v>
      </c>
      <c r="H106" s="24">
        <f t="shared" si="11"/>
        <v>6.3636017349496532</v>
      </c>
      <c r="I106" s="24">
        <f t="shared" si="17"/>
        <v>213.88715209305593</v>
      </c>
      <c r="J106" s="22">
        <f t="shared" si="12"/>
        <v>500.24923016579004</v>
      </c>
      <c r="K106" s="22">
        <f t="shared" si="13"/>
        <v>303.77812401265294</v>
      </c>
      <c r="L106" s="21">
        <f t="shared" si="14"/>
        <v>1</v>
      </c>
      <c r="M106" s="22">
        <f>SUM(J$32:J106)-SUM(K$32:K106)</f>
        <v>14538.861855332165</v>
      </c>
      <c r="N106" s="21"/>
      <c r="O106" s="21"/>
      <c r="P106" s="21"/>
      <c r="Q106" s="21"/>
    </row>
    <row r="107" spans="4:17" hidden="1" x14ac:dyDescent="0.3">
      <c r="D107" s="22" t="str">
        <f t="shared" si="9"/>
        <v/>
      </c>
      <c r="E107" s="21">
        <f t="shared" si="15"/>
        <v>75</v>
      </c>
      <c r="F107" s="22">
        <f t="shared" si="16"/>
        <v>75934.644438389296</v>
      </c>
      <c r="G107" s="24">
        <f t="shared" si="10"/>
        <v>285.56000125238512</v>
      </c>
      <c r="H107" s="24">
        <f t="shared" si="11"/>
        <v>6.3457778056085639</v>
      </c>
      <c r="I107" s="24">
        <f t="shared" si="17"/>
        <v>214.68922891340492</v>
      </c>
      <c r="J107" s="22">
        <f t="shared" si="12"/>
        <v>500.24923016579004</v>
      </c>
      <c r="K107" s="22">
        <f t="shared" si="13"/>
        <v>303.77812401265294</v>
      </c>
      <c r="L107" s="21">
        <f t="shared" si="14"/>
        <v>1</v>
      </c>
      <c r="M107" s="22">
        <f>SUM(J$32:J107)-SUM(K$32:K107)</f>
        <v>14735.332961485303</v>
      </c>
      <c r="N107" s="21"/>
      <c r="O107" s="21"/>
      <c r="P107" s="21"/>
      <c r="Q107" s="21"/>
    </row>
    <row r="108" spans="4:17" hidden="1" x14ac:dyDescent="0.3">
      <c r="D108" s="22" t="str">
        <f t="shared" si="9"/>
        <v/>
      </c>
      <c r="E108" s="21">
        <f t="shared" si="15"/>
        <v>76</v>
      </c>
      <c r="F108" s="22">
        <f t="shared" si="16"/>
        <v>75719.150124867461</v>
      </c>
      <c r="G108" s="24">
        <f t="shared" si="10"/>
        <v>284.75491664395986</v>
      </c>
      <c r="H108" s="24">
        <f t="shared" si="11"/>
        <v>6.3278870365324478</v>
      </c>
      <c r="I108" s="24">
        <f t="shared" si="17"/>
        <v>215.49431352183018</v>
      </c>
      <c r="J108" s="22">
        <f t="shared" si="12"/>
        <v>500.24923016579004</v>
      </c>
      <c r="K108" s="22">
        <f t="shared" si="13"/>
        <v>303.77812401265294</v>
      </c>
      <c r="L108" s="21">
        <f t="shared" si="14"/>
        <v>1</v>
      </c>
      <c r="M108" s="22">
        <f>SUM(J$32:J108)-SUM(K$32:K108)</f>
        <v>14931.804067638441</v>
      </c>
      <c r="N108" s="21"/>
      <c r="O108" s="21"/>
      <c r="P108" s="21"/>
      <c r="Q108" s="21"/>
    </row>
    <row r="109" spans="4:17" hidden="1" x14ac:dyDescent="0.3">
      <c r="D109" s="22" t="str">
        <f t="shared" si="9"/>
        <v/>
      </c>
      <c r="E109" s="21">
        <f t="shared" si="15"/>
        <v>77</v>
      </c>
      <c r="F109" s="22">
        <f t="shared" si="16"/>
        <v>75502.84770766992</v>
      </c>
      <c r="G109" s="24">
        <f t="shared" si="10"/>
        <v>283.94681296825297</v>
      </c>
      <c r="H109" s="24">
        <f t="shared" si="11"/>
        <v>6.3099291770722941</v>
      </c>
      <c r="I109" s="24">
        <f t="shared" si="17"/>
        <v>216.30241719753707</v>
      </c>
      <c r="J109" s="22">
        <f t="shared" si="12"/>
        <v>500.24923016579004</v>
      </c>
      <c r="K109" s="22">
        <f t="shared" si="13"/>
        <v>303.77812401265294</v>
      </c>
      <c r="L109" s="21">
        <f t="shared" si="14"/>
        <v>1</v>
      </c>
      <c r="M109" s="22">
        <f>SUM(J$32:J109)-SUM(K$32:K109)</f>
        <v>15128.275173791579</v>
      </c>
      <c r="N109" s="21"/>
      <c r="O109" s="21"/>
      <c r="P109" s="21"/>
      <c r="Q109" s="21"/>
    </row>
    <row r="110" spans="4:17" hidden="1" x14ac:dyDescent="0.3">
      <c r="D110" s="22" t="str">
        <f t="shared" si="9"/>
        <v/>
      </c>
      <c r="E110" s="21">
        <f t="shared" si="15"/>
        <v>78</v>
      </c>
      <c r="F110" s="22">
        <f t="shared" si="16"/>
        <v>75285.734156407896</v>
      </c>
      <c r="G110" s="24">
        <f t="shared" si="10"/>
        <v>283.1356789037622</v>
      </c>
      <c r="H110" s="24">
        <f t="shared" si="11"/>
        <v>6.2919039756391655</v>
      </c>
      <c r="I110" s="24">
        <f t="shared" si="17"/>
        <v>217.11355126202784</v>
      </c>
      <c r="J110" s="22">
        <f t="shared" si="12"/>
        <v>500.24923016579004</v>
      </c>
      <c r="K110" s="22">
        <f t="shared" si="13"/>
        <v>303.77812401265294</v>
      </c>
      <c r="L110" s="21">
        <f t="shared" si="14"/>
        <v>1</v>
      </c>
      <c r="M110" s="22">
        <f>SUM(J$32:J110)-SUM(K$32:K110)</f>
        <v>15324.746279944717</v>
      </c>
      <c r="N110" s="21"/>
      <c r="O110" s="21"/>
      <c r="P110" s="21"/>
      <c r="Q110" s="21"/>
    </row>
    <row r="111" spans="4:17" hidden="1" x14ac:dyDescent="0.3">
      <c r="D111" s="22" t="str">
        <f t="shared" si="9"/>
        <v/>
      </c>
      <c r="E111" s="21">
        <f t="shared" si="15"/>
        <v>79</v>
      </c>
      <c r="F111" s="22">
        <f t="shared" si="16"/>
        <v>75067.80642932863</v>
      </c>
      <c r="G111" s="24">
        <f t="shared" si="10"/>
        <v>282.32150308652962</v>
      </c>
      <c r="H111" s="24">
        <f t="shared" si="11"/>
        <v>6.2738111797006644</v>
      </c>
      <c r="I111" s="24">
        <f t="shared" si="17"/>
        <v>217.92772707926042</v>
      </c>
      <c r="J111" s="22">
        <f t="shared" si="12"/>
        <v>500.24923016579004</v>
      </c>
      <c r="K111" s="22">
        <f t="shared" si="13"/>
        <v>303.77812401265294</v>
      </c>
      <c r="L111" s="21">
        <f t="shared" si="14"/>
        <v>1</v>
      </c>
      <c r="M111" s="22">
        <f>SUM(J$32:J111)-SUM(K$32:K111)</f>
        <v>15521.217386097855</v>
      </c>
      <c r="N111" s="21"/>
      <c r="O111" s="21"/>
      <c r="P111" s="21"/>
      <c r="Q111" s="21"/>
    </row>
    <row r="112" spans="4:17" hidden="1" x14ac:dyDescent="0.3">
      <c r="D112" s="22" t="str">
        <f t="shared" si="9"/>
        <v/>
      </c>
      <c r="E112" s="21">
        <f t="shared" si="15"/>
        <v>80</v>
      </c>
      <c r="F112" s="22">
        <f t="shared" si="16"/>
        <v>74849.061473272828</v>
      </c>
      <c r="G112" s="24">
        <f t="shared" si="10"/>
        <v>281.50427410998236</v>
      </c>
      <c r="H112" s="24">
        <f t="shared" si="11"/>
        <v>6.2556505357773915</v>
      </c>
      <c r="I112" s="24">
        <f t="shared" si="17"/>
        <v>218.74495605580768</v>
      </c>
      <c r="J112" s="22">
        <f t="shared" si="12"/>
        <v>500.24923016579004</v>
      </c>
      <c r="K112" s="22">
        <f t="shared" si="13"/>
        <v>303.77812401265294</v>
      </c>
      <c r="L112" s="21">
        <f t="shared" si="14"/>
        <v>1</v>
      </c>
      <c r="M112" s="22">
        <f>SUM(J$32:J112)-SUM(K$32:K112)</f>
        <v>15717.688492250993</v>
      </c>
      <c r="N112" s="21"/>
      <c r="O112" s="21"/>
      <c r="P112" s="21"/>
      <c r="Q112" s="21"/>
    </row>
    <row r="113" spans="4:17" hidden="1" x14ac:dyDescent="0.3">
      <c r="D113" s="22" t="str">
        <f t="shared" si="9"/>
        <v/>
      </c>
      <c r="E113" s="21">
        <f t="shared" si="15"/>
        <v>81</v>
      </c>
      <c r="F113" s="22">
        <f t="shared" si="16"/>
        <v>74629.49622363181</v>
      </c>
      <c r="G113" s="24">
        <f t="shared" si="10"/>
        <v>280.68398052477306</v>
      </c>
      <c r="H113" s="24">
        <f t="shared" si="11"/>
        <v>6.2374217894394084</v>
      </c>
      <c r="I113" s="24">
        <f t="shared" si="17"/>
        <v>219.56524964101698</v>
      </c>
      <c r="J113" s="22">
        <f t="shared" si="12"/>
        <v>500.24923016579004</v>
      </c>
      <c r="K113" s="22">
        <f t="shared" si="13"/>
        <v>303.77812401265294</v>
      </c>
      <c r="L113" s="21">
        <f t="shared" si="14"/>
        <v>1</v>
      </c>
      <c r="M113" s="22">
        <f>SUM(J$32:J113)-SUM(K$32:K113)</f>
        <v>15914.159598404131</v>
      </c>
      <c r="N113" s="21"/>
      <c r="O113" s="21"/>
      <c r="P113" s="21"/>
      <c r="Q113" s="21"/>
    </row>
    <row r="114" spans="4:17" hidden="1" x14ac:dyDescent="0.3">
      <c r="D114" s="22" t="str">
        <f t="shared" si="9"/>
        <v/>
      </c>
      <c r="E114" s="21">
        <f t="shared" si="15"/>
        <v>82</v>
      </c>
      <c r="F114" s="22">
        <f t="shared" si="16"/>
        <v>74409.107604304634</v>
      </c>
      <c r="G114" s="24">
        <f t="shared" si="10"/>
        <v>279.86061083861927</v>
      </c>
      <c r="H114" s="24">
        <f t="shared" si="11"/>
        <v>6.2191246853026563</v>
      </c>
      <c r="I114" s="24">
        <f t="shared" si="17"/>
        <v>220.38861932717077</v>
      </c>
      <c r="J114" s="22">
        <f t="shared" si="12"/>
        <v>500.24923016579004</v>
      </c>
      <c r="K114" s="22">
        <f t="shared" si="13"/>
        <v>303.77812401265294</v>
      </c>
      <c r="L114" s="21">
        <f t="shared" si="14"/>
        <v>1</v>
      </c>
      <c r="M114" s="22">
        <f>SUM(J$32:J114)-SUM(K$32:K114)</f>
        <v>16110.630704557268</v>
      </c>
      <c r="N114" s="21"/>
      <c r="O114" s="21"/>
      <c r="P114" s="21"/>
      <c r="Q114" s="21"/>
    </row>
    <row r="115" spans="4:17" hidden="1" x14ac:dyDescent="0.3">
      <c r="D115" s="22" t="str">
        <f t="shared" si="9"/>
        <v/>
      </c>
      <c r="E115" s="21">
        <f t="shared" si="15"/>
        <v>83</v>
      </c>
      <c r="F115" s="22">
        <f t="shared" si="16"/>
        <v>74187.892527654985</v>
      </c>
      <c r="G115" s="24">
        <f t="shared" si="10"/>
        <v>279.03415351614234</v>
      </c>
      <c r="H115" s="24">
        <f t="shared" si="11"/>
        <v>6.2007589670253909</v>
      </c>
      <c r="I115" s="24">
        <f t="shared" si="17"/>
        <v>221.2150766496477</v>
      </c>
      <c r="J115" s="22">
        <f t="shared" si="12"/>
        <v>500.24923016579004</v>
      </c>
      <c r="K115" s="22">
        <f t="shared" si="13"/>
        <v>303.77812401265294</v>
      </c>
      <c r="L115" s="21">
        <f t="shared" si="14"/>
        <v>1</v>
      </c>
      <c r="M115" s="22">
        <f>SUM(J$32:J115)-SUM(K$32:K115)</f>
        <v>16307.101810710406</v>
      </c>
      <c r="N115" s="21"/>
      <c r="O115" s="21"/>
      <c r="P115" s="21"/>
      <c r="Q115" s="21"/>
    </row>
    <row r="116" spans="4:17" hidden="1" x14ac:dyDescent="0.3">
      <c r="D116" s="22" t="str">
        <f t="shared" si="9"/>
        <v/>
      </c>
      <c r="E116" s="21">
        <f t="shared" si="15"/>
        <v>84</v>
      </c>
      <c r="F116" s="22">
        <f t="shared" si="16"/>
        <v>73965.847894467908</v>
      </c>
      <c r="G116" s="24">
        <f t="shared" si="10"/>
        <v>278.20459697870621</v>
      </c>
      <c r="H116" s="24">
        <f t="shared" si="11"/>
        <v>6.1823243773045879</v>
      </c>
      <c r="I116" s="24">
        <f t="shared" si="17"/>
        <v>222.04463318708383</v>
      </c>
      <c r="J116" s="22">
        <f t="shared" si="12"/>
        <v>500.24923016579004</v>
      </c>
      <c r="K116" s="22">
        <f t="shared" si="13"/>
        <v>303.77812401265294</v>
      </c>
      <c r="L116" s="21">
        <f t="shared" si="14"/>
        <v>1</v>
      </c>
      <c r="M116" s="22">
        <f>SUM(J$32:J116)-SUM(K$32:K116)</f>
        <v>16503.572916863544</v>
      </c>
      <c r="N116" s="21"/>
      <c r="O116" s="21"/>
      <c r="P116" s="21"/>
      <c r="Q116" s="21"/>
    </row>
    <row r="117" spans="4:17" hidden="1" x14ac:dyDescent="0.3">
      <c r="D117" s="22" t="str">
        <f t="shared" si="9"/>
        <v/>
      </c>
      <c r="E117" s="21">
        <f t="shared" si="15"/>
        <v>85</v>
      </c>
      <c r="F117" s="22">
        <f t="shared" si="16"/>
        <v>73742.970593906372</v>
      </c>
      <c r="G117" s="24">
        <f t="shared" si="10"/>
        <v>277.37192960425466</v>
      </c>
      <c r="H117" s="24">
        <f t="shared" si="11"/>
        <v>6.1638206578723311</v>
      </c>
      <c r="I117" s="24">
        <f t="shared" si="17"/>
        <v>222.87730056153538</v>
      </c>
      <c r="J117" s="22">
        <f t="shared" si="12"/>
        <v>500.24923016579004</v>
      </c>
      <c r="K117" s="22">
        <f t="shared" si="13"/>
        <v>303.77812401265294</v>
      </c>
      <c r="L117" s="21">
        <f t="shared" si="14"/>
        <v>1</v>
      </c>
      <c r="M117" s="22">
        <f>SUM(J$32:J117)-SUM(K$32:K117)</f>
        <v>16700.044023016682</v>
      </c>
      <c r="N117" s="21"/>
      <c r="O117" s="21"/>
      <c r="P117" s="21"/>
      <c r="Q117" s="21"/>
    </row>
    <row r="118" spans="4:17" hidden="1" x14ac:dyDescent="0.3">
      <c r="D118" s="22" t="str">
        <f t="shared" si="9"/>
        <v/>
      </c>
      <c r="E118" s="21">
        <f t="shared" si="15"/>
        <v>86</v>
      </c>
      <c r="F118" s="22">
        <f t="shared" si="16"/>
        <v>73519.257503467728</v>
      </c>
      <c r="G118" s="24">
        <f t="shared" si="10"/>
        <v>276.53613972714885</v>
      </c>
      <c r="H118" s="24">
        <f t="shared" si="11"/>
        <v>6.1452475494922032</v>
      </c>
      <c r="I118" s="24">
        <f t="shared" si="17"/>
        <v>223.71309043864119</v>
      </c>
      <c r="J118" s="22">
        <f t="shared" si="12"/>
        <v>500.24923016579004</v>
      </c>
      <c r="K118" s="22">
        <f t="shared" si="13"/>
        <v>303.77812401265294</v>
      </c>
      <c r="L118" s="21">
        <f t="shared" si="14"/>
        <v>1</v>
      </c>
      <c r="M118" s="22">
        <f>SUM(J$32:J118)-SUM(K$32:K118)</f>
        <v>16896.51512916982</v>
      </c>
      <c r="N118" s="21"/>
      <c r="O118" s="21"/>
      <c r="P118" s="21"/>
      <c r="Q118" s="21"/>
    </row>
    <row r="119" spans="4:17" hidden="1" x14ac:dyDescent="0.3">
      <c r="D119" s="22" t="str">
        <f t="shared" si="9"/>
        <v/>
      </c>
      <c r="E119" s="21">
        <f t="shared" si="15"/>
        <v>87</v>
      </c>
      <c r="F119" s="22">
        <f t="shared" si="16"/>
        <v>73294.705488939944</v>
      </c>
      <c r="G119" s="24">
        <f t="shared" si="10"/>
        <v>275.69721563800397</v>
      </c>
      <c r="H119" s="24">
        <f t="shared" si="11"/>
        <v>6.1266047919556499</v>
      </c>
      <c r="I119" s="24">
        <f t="shared" si="17"/>
        <v>224.55201452778607</v>
      </c>
      <c r="J119" s="22">
        <f t="shared" si="12"/>
        <v>500.24923016579004</v>
      </c>
      <c r="K119" s="22">
        <f t="shared" si="13"/>
        <v>303.77812401265294</v>
      </c>
      <c r="L119" s="21">
        <f t="shared" si="14"/>
        <v>1</v>
      </c>
      <c r="M119" s="22">
        <f>SUM(J$32:J119)-SUM(K$32:K119)</f>
        <v>17092.986235322958</v>
      </c>
      <c r="N119" s="21"/>
      <c r="O119" s="21"/>
      <c r="P119" s="21"/>
      <c r="Q119" s="21"/>
    </row>
    <row r="120" spans="4:17" hidden="1" x14ac:dyDescent="0.3">
      <c r="D120" s="22" t="str">
        <f t="shared" si="9"/>
        <v/>
      </c>
      <c r="E120" s="21">
        <f t="shared" si="15"/>
        <v>88</v>
      </c>
      <c r="F120" s="22">
        <f t="shared" si="16"/>
        <v>73069.311404357679</v>
      </c>
      <c r="G120" s="24">
        <f t="shared" si="10"/>
        <v>274.8551455835248</v>
      </c>
      <c r="H120" s="24">
        <f t="shared" si="11"/>
        <v>6.1078921240783339</v>
      </c>
      <c r="I120" s="24">
        <f t="shared" si="17"/>
        <v>225.39408458226524</v>
      </c>
      <c r="J120" s="22">
        <f t="shared" si="12"/>
        <v>500.24923016579004</v>
      </c>
      <c r="K120" s="22">
        <f t="shared" si="13"/>
        <v>303.77812401265294</v>
      </c>
      <c r="L120" s="21">
        <f t="shared" si="14"/>
        <v>1</v>
      </c>
      <c r="M120" s="22">
        <f>SUM(J$32:J120)-SUM(K$32:K120)</f>
        <v>17289.457341476096</v>
      </c>
      <c r="N120" s="21"/>
      <c r="O120" s="21"/>
      <c r="P120" s="21"/>
      <c r="Q120" s="21"/>
    </row>
    <row r="121" spans="4:17" hidden="1" x14ac:dyDescent="0.3">
      <c r="D121" s="22" t="str">
        <f t="shared" si="9"/>
        <v/>
      </c>
      <c r="E121" s="21">
        <f t="shared" si="15"/>
        <v>89</v>
      </c>
      <c r="F121" s="22">
        <f t="shared" si="16"/>
        <v>72843.072091958224</v>
      </c>
      <c r="G121" s="24">
        <f t="shared" si="10"/>
        <v>274.00991776634129</v>
      </c>
      <c r="H121" s="24">
        <f t="shared" si="11"/>
        <v>6.0891092836964793</v>
      </c>
      <c r="I121" s="24">
        <f t="shared" si="17"/>
        <v>226.23931239944875</v>
      </c>
      <c r="J121" s="22">
        <f t="shared" si="12"/>
        <v>500.24923016579004</v>
      </c>
      <c r="K121" s="22">
        <f t="shared" si="13"/>
        <v>303.77812401265294</v>
      </c>
      <c r="L121" s="21">
        <f t="shared" si="14"/>
        <v>1</v>
      </c>
      <c r="M121" s="22">
        <f>SUM(J$32:J121)-SUM(K$32:K121)</f>
        <v>17485.928447629234</v>
      </c>
      <c r="N121" s="21"/>
      <c r="O121" s="21"/>
      <c r="P121" s="21"/>
      <c r="Q121" s="21"/>
    </row>
    <row r="122" spans="4:17" hidden="1" x14ac:dyDescent="0.3">
      <c r="D122" s="22" t="str">
        <f t="shared" si="9"/>
        <v/>
      </c>
      <c r="E122" s="21">
        <f t="shared" si="15"/>
        <v>90</v>
      </c>
      <c r="F122" s="22">
        <f t="shared" si="16"/>
        <v>72615.984382137278</v>
      </c>
      <c r="G122" s="24">
        <f t="shared" si="10"/>
        <v>273.16152034484332</v>
      </c>
      <c r="H122" s="24">
        <f t="shared" si="11"/>
        <v>6.0702560076631906</v>
      </c>
      <c r="I122" s="24">
        <f t="shared" si="17"/>
        <v>227.08770982094671</v>
      </c>
      <c r="J122" s="22">
        <f t="shared" si="12"/>
        <v>500.24923016579004</v>
      </c>
      <c r="K122" s="22">
        <f t="shared" si="13"/>
        <v>303.77812401265294</v>
      </c>
      <c r="L122" s="21">
        <f t="shared" si="14"/>
        <v>1</v>
      </c>
      <c r="M122" s="22">
        <f>SUM(J$32:J122)-SUM(K$32:K122)</f>
        <v>17682.399553782372</v>
      </c>
      <c r="N122" s="21"/>
      <c r="O122" s="21"/>
      <c r="P122" s="21"/>
      <c r="Q122" s="21"/>
    </row>
    <row r="123" spans="4:17" hidden="1" x14ac:dyDescent="0.3">
      <c r="D123" s="22" t="str">
        <f t="shared" si="9"/>
        <v/>
      </c>
      <c r="E123" s="21">
        <f t="shared" si="15"/>
        <v>91</v>
      </c>
      <c r="F123" s="22">
        <f t="shared" si="16"/>
        <v>72388.045093404507</v>
      </c>
      <c r="G123" s="24">
        <f t="shared" si="10"/>
        <v>272.30994143301479</v>
      </c>
      <c r="H123" s="24">
        <f t="shared" si="11"/>
        <v>6.0513320318447787</v>
      </c>
      <c r="I123" s="24">
        <f t="shared" si="17"/>
        <v>227.93928873277525</v>
      </c>
      <c r="J123" s="22">
        <f t="shared" si="12"/>
        <v>500.24923016579004</v>
      </c>
      <c r="K123" s="22">
        <f t="shared" si="13"/>
        <v>303.77812401265294</v>
      </c>
      <c r="L123" s="21">
        <f t="shared" si="14"/>
        <v>1</v>
      </c>
      <c r="M123" s="22">
        <f>SUM(J$32:J123)-SUM(K$32:K123)</f>
        <v>17878.87065993551</v>
      </c>
      <c r="N123" s="21"/>
      <c r="O123" s="21"/>
      <c r="P123" s="21"/>
      <c r="Q123" s="21"/>
    </row>
    <row r="124" spans="4:17" hidden="1" x14ac:dyDescent="0.3">
      <c r="D124" s="22" t="str">
        <f t="shared" si="9"/>
        <v/>
      </c>
      <c r="E124" s="21">
        <f t="shared" si="15"/>
        <v>92</v>
      </c>
      <c r="F124" s="22">
        <f t="shared" si="16"/>
        <v>72159.251032338987</v>
      </c>
      <c r="G124" s="24">
        <f t="shared" si="10"/>
        <v>271.45516910026691</v>
      </c>
      <c r="H124" s="24">
        <f t="shared" si="11"/>
        <v>6.0323370911170473</v>
      </c>
      <c r="I124" s="24">
        <f t="shared" si="17"/>
        <v>228.79406106552312</v>
      </c>
      <c r="J124" s="22">
        <f t="shared" si="12"/>
        <v>500.24923016579004</v>
      </c>
      <c r="K124" s="22">
        <f t="shared" si="13"/>
        <v>303.77812401265294</v>
      </c>
      <c r="L124" s="21">
        <f t="shared" si="14"/>
        <v>1</v>
      </c>
      <c r="M124" s="22">
        <f>SUM(J$32:J124)-SUM(K$32:K124)</f>
        <v>18075.341766088648</v>
      </c>
      <c r="N124" s="21"/>
      <c r="O124" s="21"/>
      <c r="P124" s="21"/>
      <c r="Q124" s="21"/>
    </row>
    <row r="125" spans="4:17" hidden="1" x14ac:dyDescent="0.3">
      <c r="D125" s="22" t="str">
        <f t="shared" si="9"/>
        <v/>
      </c>
      <c r="E125" s="21">
        <f t="shared" si="15"/>
        <v>93</v>
      </c>
      <c r="F125" s="22">
        <f t="shared" si="16"/>
        <v>71929.598993544467</v>
      </c>
      <c r="G125" s="24">
        <f t="shared" si="10"/>
        <v>270.59719137127121</v>
      </c>
      <c r="H125" s="24">
        <f t="shared" si="11"/>
        <v>6.0132709193615881</v>
      </c>
      <c r="I125" s="24">
        <f t="shared" si="17"/>
        <v>229.65203879451883</v>
      </c>
      <c r="J125" s="22">
        <f t="shared" si="12"/>
        <v>500.24923016579004</v>
      </c>
      <c r="K125" s="22">
        <f t="shared" si="13"/>
        <v>303.77812401265294</v>
      </c>
      <c r="L125" s="21">
        <f t="shared" si="14"/>
        <v>1</v>
      </c>
      <c r="M125" s="22">
        <f>SUM(J$32:J125)-SUM(K$32:K125)</f>
        <v>18271.812872241786</v>
      </c>
      <c r="N125" s="21"/>
      <c r="O125" s="21"/>
      <c r="P125" s="21"/>
      <c r="Q125" s="21"/>
    </row>
    <row r="126" spans="4:17" hidden="1" x14ac:dyDescent="0.3">
      <c r="D126" s="22" t="str">
        <f t="shared" si="9"/>
        <v/>
      </c>
      <c r="E126" s="21">
        <f t="shared" si="15"/>
        <v>94</v>
      </c>
      <c r="F126" s="22">
        <f t="shared" si="16"/>
        <v>71699.085759604466</v>
      </c>
      <c r="G126" s="24">
        <f t="shared" si="10"/>
        <v>269.73599622579172</v>
      </c>
      <c r="H126" s="24">
        <f t="shared" si="11"/>
        <v>5.9941332494620445</v>
      </c>
      <c r="I126" s="24">
        <f t="shared" si="17"/>
        <v>230.51323393999832</v>
      </c>
      <c r="J126" s="22">
        <f t="shared" si="12"/>
        <v>500.24923016579004</v>
      </c>
      <c r="K126" s="22">
        <f t="shared" si="13"/>
        <v>303.77812401265294</v>
      </c>
      <c r="L126" s="21">
        <f t="shared" si="14"/>
        <v>1</v>
      </c>
      <c r="M126" s="22">
        <f>SUM(J$32:J126)-SUM(K$32:K126)</f>
        <v>18468.283978394924</v>
      </c>
      <c r="N126" s="21"/>
      <c r="O126" s="21"/>
      <c r="P126" s="21"/>
      <c r="Q126" s="21"/>
    </row>
    <row r="127" spans="4:17" hidden="1" x14ac:dyDescent="0.3">
      <c r="D127" s="22" t="str">
        <f t="shared" si="9"/>
        <v/>
      </c>
      <c r="E127" s="21">
        <f t="shared" si="15"/>
        <v>95</v>
      </c>
      <c r="F127" s="22">
        <f t="shared" si="16"/>
        <v>71467.708101037191</v>
      </c>
      <c r="G127" s="24">
        <f t="shared" si="10"/>
        <v>268.87157159851671</v>
      </c>
      <c r="H127" s="24">
        <f t="shared" si="11"/>
        <v>5.9749238133003777</v>
      </c>
      <c r="I127" s="24">
        <f t="shared" si="17"/>
        <v>231.37765856727333</v>
      </c>
      <c r="J127" s="22">
        <f t="shared" si="12"/>
        <v>500.24923016579004</v>
      </c>
      <c r="K127" s="22">
        <f t="shared" si="13"/>
        <v>303.77812401265294</v>
      </c>
      <c r="L127" s="21">
        <f t="shared" si="14"/>
        <v>1</v>
      </c>
      <c r="M127" s="22">
        <f>SUM(J$32:J127)-SUM(K$32:K127)</f>
        <v>18664.755084548062</v>
      </c>
      <c r="N127" s="21"/>
      <c r="O127" s="21"/>
      <c r="P127" s="21"/>
      <c r="Q127" s="21"/>
    </row>
    <row r="128" spans="4:17" hidden="1" x14ac:dyDescent="0.3">
      <c r="D128" s="22" t="str">
        <f t="shared" si="9"/>
        <v/>
      </c>
      <c r="E128" s="21">
        <f t="shared" si="15"/>
        <v>96</v>
      </c>
      <c r="F128" s="22">
        <f t="shared" si="16"/>
        <v>71235.462776250293</v>
      </c>
      <c r="G128" s="24">
        <f t="shared" si="10"/>
        <v>268.00390537888944</v>
      </c>
      <c r="H128" s="24">
        <f t="shared" si="11"/>
        <v>5.955642341753105</v>
      </c>
      <c r="I128" s="24">
        <f t="shared" si="17"/>
        <v>232.2453247869006</v>
      </c>
      <c r="J128" s="22">
        <f t="shared" si="12"/>
        <v>500.24923016579004</v>
      </c>
      <c r="K128" s="22">
        <f t="shared" si="13"/>
        <v>303.77812401265294</v>
      </c>
      <c r="L128" s="21">
        <f t="shared" si="14"/>
        <v>1</v>
      </c>
      <c r="M128" s="22">
        <f>SUM(J$32:J128)-SUM(K$32:K128)</f>
        <v>18861.2261907012</v>
      </c>
      <c r="N128" s="21"/>
      <c r="O128" s="21"/>
      <c r="P128" s="21"/>
      <c r="Q128" s="21"/>
    </row>
    <row r="129" spans="4:17" hidden="1" x14ac:dyDescent="0.3">
      <c r="D129" s="22" t="str">
        <f t="shared" si="9"/>
        <v/>
      </c>
      <c r="E129" s="21">
        <f t="shared" si="15"/>
        <v>97</v>
      </c>
      <c r="F129" s="22">
        <f t="shared" si="16"/>
        <v>71002.346531495437</v>
      </c>
      <c r="G129" s="24">
        <f t="shared" si="10"/>
        <v>267.1329854109386</v>
      </c>
      <c r="H129" s="24">
        <f t="shared" si="11"/>
        <v>5.9362885646875299</v>
      </c>
      <c r="I129" s="24">
        <f t="shared" si="17"/>
        <v>233.11624475485144</v>
      </c>
      <c r="J129" s="22">
        <f t="shared" si="12"/>
        <v>500.24923016579004</v>
      </c>
      <c r="K129" s="22">
        <f t="shared" si="13"/>
        <v>303.77812401265294</v>
      </c>
      <c r="L129" s="21">
        <f t="shared" si="14"/>
        <v>1</v>
      </c>
      <c r="M129" s="22">
        <f>SUM(J$32:J129)-SUM(K$32:K129)</f>
        <v>19057.697296854338</v>
      </c>
      <c r="N129" s="21"/>
      <c r="O129" s="21"/>
      <c r="P129" s="21"/>
      <c r="Q129" s="21"/>
    </row>
    <row r="130" spans="4:17" hidden="1" x14ac:dyDescent="0.3">
      <c r="D130" s="22" t="str">
        <f t="shared" si="9"/>
        <v/>
      </c>
      <c r="E130" s="21">
        <f t="shared" si="15"/>
        <v>98</v>
      </c>
      <c r="F130" s="22">
        <f t="shared" si="16"/>
        <v>70768.356100822755</v>
      </c>
      <c r="G130" s="24">
        <f t="shared" si="10"/>
        <v>266.25879949310792</v>
      </c>
      <c r="H130" s="24">
        <f t="shared" si="11"/>
        <v>5.9168622109579587</v>
      </c>
      <c r="I130" s="24">
        <f t="shared" si="17"/>
        <v>233.99043067268212</v>
      </c>
      <c r="J130" s="22">
        <f t="shared" si="12"/>
        <v>500.24923016579004</v>
      </c>
      <c r="K130" s="22">
        <f t="shared" si="13"/>
        <v>303.77812401265294</v>
      </c>
      <c r="L130" s="21">
        <f t="shared" si="14"/>
        <v>1</v>
      </c>
      <c r="M130" s="22">
        <f>SUM(J$32:J130)-SUM(K$32:K130)</f>
        <v>19254.168403007476</v>
      </c>
      <c r="N130" s="21"/>
      <c r="O130" s="21"/>
      <c r="P130" s="21"/>
      <c r="Q130" s="21"/>
    </row>
    <row r="131" spans="4:17" hidden="1" x14ac:dyDescent="0.3">
      <c r="D131" s="22" t="str">
        <f t="shared" si="9"/>
        <v/>
      </c>
      <c r="E131" s="21">
        <f t="shared" si="15"/>
        <v>99</v>
      </c>
      <c r="F131" s="22">
        <f t="shared" si="16"/>
        <v>70533.48820603505</v>
      </c>
      <c r="G131" s="24">
        <f t="shared" si="10"/>
        <v>265.38133537808534</v>
      </c>
      <c r="H131" s="24">
        <f t="shared" si="11"/>
        <v>5.8973630084019009</v>
      </c>
      <c r="I131" s="24">
        <f t="shared" si="17"/>
        <v>234.8678947877047</v>
      </c>
      <c r="J131" s="22">
        <f t="shared" si="12"/>
        <v>500.24923016579004</v>
      </c>
      <c r="K131" s="22">
        <f t="shared" si="13"/>
        <v>303.77812401265294</v>
      </c>
      <c r="L131" s="21">
        <f t="shared" si="14"/>
        <v>1</v>
      </c>
      <c r="M131" s="22">
        <f>SUM(J$32:J131)-SUM(K$32:K131)</f>
        <v>19450.639509160614</v>
      </c>
      <c r="N131" s="21"/>
      <c r="O131" s="21"/>
      <c r="P131" s="21"/>
      <c r="Q131" s="21"/>
    </row>
    <row r="132" spans="4:17" hidden="1" x14ac:dyDescent="0.3">
      <c r="D132" s="22" t="str">
        <f t="shared" si="9"/>
        <v/>
      </c>
      <c r="E132" s="21">
        <f t="shared" si="15"/>
        <v>100</v>
      </c>
      <c r="F132" s="22">
        <f t="shared" si="16"/>
        <v>70297.739556641885</v>
      </c>
      <c r="G132" s="24">
        <f t="shared" si="10"/>
        <v>264.50058077263139</v>
      </c>
      <c r="H132" s="24">
        <f t="shared" si="11"/>
        <v>5.8777906838362597</v>
      </c>
      <c r="I132" s="24">
        <f t="shared" si="17"/>
        <v>235.74864939315864</v>
      </c>
      <c r="J132" s="22">
        <f t="shared" si="12"/>
        <v>500.24923016579004</v>
      </c>
      <c r="K132" s="22">
        <f t="shared" si="13"/>
        <v>303.77812401265294</v>
      </c>
      <c r="L132" s="21">
        <f t="shared" si="14"/>
        <v>1</v>
      </c>
      <c r="M132" s="22">
        <f>SUM(J$32:J132)-SUM(K$32:K132)</f>
        <v>19647.110615313752</v>
      </c>
      <c r="N132" s="21"/>
      <c r="O132" s="21"/>
      <c r="P132" s="21"/>
      <c r="Q132" s="21"/>
    </row>
    <row r="133" spans="4:17" hidden="1" x14ac:dyDescent="0.3">
      <c r="D133" s="22" t="str">
        <f t="shared" si="9"/>
        <v/>
      </c>
      <c r="E133" s="21">
        <f t="shared" si="15"/>
        <v>101</v>
      </c>
      <c r="F133" s="22">
        <f t="shared" si="16"/>
        <v>70061.106849813499</v>
      </c>
      <c r="G133" s="24">
        <f t="shared" si="10"/>
        <v>263.61652333740705</v>
      </c>
      <c r="H133" s="24">
        <f t="shared" si="11"/>
        <v>5.858144963053495</v>
      </c>
      <c r="I133" s="24">
        <f t="shared" si="17"/>
        <v>236.63270682838299</v>
      </c>
      <c r="J133" s="22">
        <f t="shared" si="12"/>
        <v>500.24923016579004</v>
      </c>
      <c r="K133" s="22">
        <f t="shared" si="13"/>
        <v>303.77812401265294</v>
      </c>
      <c r="L133" s="21">
        <f t="shared" si="14"/>
        <v>1</v>
      </c>
      <c r="M133" s="22">
        <f>SUM(J$32:J133)-SUM(K$32:K133)</f>
        <v>19843.58172146689</v>
      </c>
      <c r="N133" s="21"/>
      <c r="O133" s="21"/>
      <c r="P133" s="21"/>
      <c r="Q133" s="21"/>
    </row>
    <row r="134" spans="4:17" hidden="1" x14ac:dyDescent="0.3">
      <c r="D134" s="22" t="str">
        <f t="shared" si="9"/>
        <v/>
      </c>
      <c r="E134" s="21">
        <f t="shared" si="15"/>
        <v>102</v>
      </c>
      <c r="F134" s="22">
        <f t="shared" si="16"/>
        <v>69823.586770334514</v>
      </c>
      <c r="G134" s="24">
        <f t="shared" si="10"/>
        <v>262.72915068680061</v>
      </c>
      <c r="H134" s="24">
        <f t="shared" si="11"/>
        <v>5.8384255708177966</v>
      </c>
      <c r="I134" s="24">
        <f t="shared" si="17"/>
        <v>237.52007947898943</v>
      </c>
      <c r="J134" s="22">
        <f t="shared" si="12"/>
        <v>500.24923016579004</v>
      </c>
      <c r="K134" s="22">
        <f t="shared" si="13"/>
        <v>303.77812401265294</v>
      </c>
      <c r="L134" s="21">
        <f t="shared" si="14"/>
        <v>1</v>
      </c>
      <c r="M134" s="22">
        <f>SUM(J$32:J134)-SUM(K$32:K134)</f>
        <v>20040.052827620028</v>
      </c>
      <c r="N134" s="21"/>
      <c r="O134" s="21"/>
      <c r="P134" s="21"/>
      <c r="Q134" s="21"/>
    </row>
    <row r="135" spans="4:17" hidden="1" x14ac:dyDescent="0.3">
      <c r="D135" s="22" t="str">
        <f t="shared" si="9"/>
        <v/>
      </c>
      <c r="E135" s="21">
        <f t="shared" si="15"/>
        <v>103</v>
      </c>
      <c r="F135" s="22">
        <f t="shared" si="16"/>
        <v>69585.175990557473</v>
      </c>
      <c r="G135" s="24">
        <f t="shared" si="10"/>
        <v>261.83845038875444</v>
      </c>
      <c r="H135" s="24">
        <f t="shared" si="11"/>
        <v>5.8186322308612146</v>
      </c>
      <c r="I135" s="24">
        <f t="shared" si="17"/>
        <v>238.4107797770356</v>
      </c>
      <c r="J135" s="22">
        <f t="shared" si="12"/>
        <v>500.24923016579004</v>
      </c>
      <c r="K135" s="22">
        <f t="shared" si="13"/>
        <v>303.77812401265294</v>
      </c>
      <c r="L135" s="21">
        <f t="shared" si="14"/>
        <v>1</v>
      </c>
      <c r="M135" s="22">
        <f>SUM(J$32:J135)-SUM(K$32:K135)</f>
        <v>20236.523933773165</v>
      </c>
      <c r="N135" s="21"/>
      <c r="O135" s="21"/>
      <c r="P135" s="21"/>
      <c r="Q135" s="21"/>
    </row>
    <row r="136" spans="4:17" hidden="1" x14ac:dyDescent="0.3">
      <c r="D136" s="22" t="str">
        <f t="shared" si="9"/>
        <v/>
      </c>
      <c r="E136" s="21">
        <f t="shared" si="15"/>
        <v>104</v>
      </c>
      <c r="F136" s="22">
        <f t="shared" si="16"/>
        <v>69345.871170356273</v>
      </c>
      <c r="G136" s="24">
        <f t="shared" si="10"/>
        <v>260.94440996459053</v>
      </c>
      <c r="H136" s="24">
        <f t="shared" si="11"/>
        <v>5.7987646658797942</v>
      </c>
      <c r="I136" s="24">
        <f t="shared" si="17"/>
        <v>239.3048202011995</v>
      </c>
      <c r="J136" s="22">
        <f t="shared" si="12"/>
        <v>500.24923016579004</v>
      </c>
      <c r="K136" s="22">
        <f t="shared" si="13"/>
        <v>303.77812401265294</v>
      </c>
      <c r="L136" s="21">
        <f t="shared" si="14"/>
        <v>1</v>
      </c>
      <c r="M136" s="22">
        <f>SUM(J$32:J136)-SUM(K$32:K136)</f>
        <v>20432.995039926303</v>
      </c>
      <c r="N136" s="21"/>
      <c r="O136" s="21"/>
      <c r="P136" s="21"/>
      <c r="Q136" s="21"/>
    </row>
    <row r="137" spans="4:17" hidden="1" x14ac:dyDescent="0.3">
      <c r="D137" s="22" t="str">
        <f t="shared" si="9"/>
        <v/>
      </c>
      <c r="E137" s="21">
        <f t="shared" si="15"/>
        <v>105</v>
      </c>
      <c r="F137" s="22">
        <f t="shared" si="16"/>
        <v>69105.668957079324</v>
      </c>
      <c r="G137" s="24">
        <f t="shared" si="10"/>
        <v>260.04701688883603</v>
      </c>
      <c r="H137" s="24">
        <f t="shared" si="11"/>
        <v>5.7788225975296941</v>
      </c>
      <c r="I137" s="24">
        <f t="shared" si="17"/>
        <v>240.20221327695401</v>
      </c>
      <c r="J137" s="22">
        <f t="shared" si="12"/>
        <v>500.24923016579004</v>
      </c>
      <c r="K137" s="22">
        <f t="shared" si="13"/>
        <v>303.77812401265294</v>
      </c>
      <c r="L137" s="21">
        <f t="shared" si="14"/>
        <v>1</v>
      </c>
      <c r="M137" s="22">
        <f>SUM(J$32:J137)-SUM(K$32:K137)</f>
        <v>20629.466146079441</v>
      </c>
      <c r="N137" s="21"/>
      <c r="O137" s="21"/>
      <c r="P137" s="21"/>
      <c r="Q137" s="21"/>
    </row>
    <row r="138" spans="4:17" hidden="1" x14ac:dyDescent="0.3">
      <c r="D138" s="22" t="str">
        <f t="shared" si="9"/>
        <v/>
      </c>
      <c r="E138" s="21">
        <f t="shared" si="15"/>
        <v>106</v>
      </c>
      <c r="F138" s="22">
        <f t="shared" si="16"/>
        <v>68864.565985502588</v>
      </c>
      <c r="G138" s="24">
        <f t="shared" si="10"/>
        <v>259.14625858904748</v>
      </c>
      <c r="H138" s="24">
        <f t="shared" si="11"/>
        <v>5.758805746423282</v>
      </c>
      <c r="I138" s="24">
        <f t="shared" si="17"/>
        <v>241.10297157674256</v>
      </c>
      <c r="J138" s="22">
        <f t="shared" si="12"/>
        <v>500.24923016579004</v>
      </c>
      <c r="K138" s="22">
        <f t="shared" si="13"/>
        <v>303.77812401265294</v>
      </c>
      <c r="L138" s="21">
        <f t="shared" si="14"/>
        <v>1</v>
      </c>
      <c r="M138" s="22">
        <f>SUM(J$32:J138)-SUM(K$32:K138)</f>
        <v>20825.937252232579</v>
      </c>
      <c r="N138" s="21"/>
      <c r="O138" s="21"/>
      <c r="P138" s="21"/>
      <c r="Q138" s="21"/>
    </row>
    <row r="139" spans="4:17" hidden="1" x14ac:dyDescent="0.3">
      <c r="D139" s="22" t="str">
        <f t="shared" si="9"/>
        <v/>
      </c>
      <c r="E139" s="21">
        <f t="shared" si="15"/>
        <v>107</v>
      </c>
      <c r="F139" s="22">
        <f t="shared" si="16"/>
        <v>68622.55887778243</v>
      </c>
      <c r="G139" s="24">
        <f t="shared" si="10"/>
        <v>258.24212244563472</v>
      </c>
      <c r="H139" s="24">
        <f t="shared" si="11"/>
        <v>5.7387138321252209</v>
      </c>
      <c r="I139" s="24">
        <f t="shared" si="17"/>
        <v>242.00710772015532</v>
      </c>
      <c r="J139" s="22">
        <f t="shared" si="12"/>
        <v>500.24923016579004</v>
      </c>
      <c r="K139" s="22">
        <f t="shared" si="13"/>
        <v>303.77812401265294</v>
      </c>
      <c r="L139" s="21">
        <f t="shared" si="14"/>
        <v>1</v>
      </c>
      <c r="M139" s="22">
        <f>SUM(J$32:J139)-SUM(K$32:K139)</f>
        <v>21022.408358385717</v>
      </c>
      <c r="N139" s="21"/>
      <c r="O139" s="21"/>
      <c r="P139" s="21"/>
      <c r="Q139" s="21"/>
    </row>
    <row r="140" spans="4:17" hidden="1" x14ac:dyDescent="0.3">
      <c r="D140" s="22" t="str">
        <f t="shared" si="9"/>
        <v/>
      </c>
      <c r="E140" s="21">
        <f t="shared" si="15"/>
        <v>108</v>
      </c>
      <c r="F140" s="22">
        <f t="shared" si="16"/>
        <v>68379.644243408329</v>
      </c>
      <c r="G140" s="24">
        <f t="shared" si="10"/>
        <v>257.33459579168408</v>
      </c>
      <c r="H140" s="24">
        <f t="shared" si="11"/>
        <v>5.718546573148541</v>
      </c>
      <c r="I140" s="24">
        <f t="shared" si="17"/>
        <v>242.91463437410596</v>
      </c>
      <c r="J140" s="22">
        <f t="shared" si="12"/>
        <v>500.24923016579004</v>
      </c>
      <c r="K140" s="22">
        <f t="shared" si="13"/>
        <v>303.77812401265294</v>
      </c>
      <c r="L140" s="21">
        <f t="shared" si="14"/>
        <v>1</v>
      </c>
      <c r="M140" s="22">
        <f>SUM(J$32:J140)-SUM(K$32:K140)</f>
        <v>21218.879464538855</v>
      </c>
      <c r="N140" s="21"/>
      <c r="O140" s="21"/>
      <c r="P140" s="21"/>
      <c r="Q140" s="21"/>
    </row>
    <row r="141" spans="4:17" hidden="1" x14ac:dyDescent="0.3">
      <c r="D141" s="22" t="str">
        <f t="shared" si="9"/>
        <v/>
      </c>
      <c r="E141" s="21">
        <f t="shared" si="15"/>
        <v>109</v>
      </c>
      <c r="F141" s="22">
        <f t="shared" si="16"/>
        <v>68135.818679155316</v>
      </c>
      <c r="G141" s="24">
        <f t="shared" si="10"/>
        <v>256.42366591278125</v>
      </c>
      <c r="H141" s="24">
        <f t="shared" si="11"/>
        <v>5.6983036869506991</v>
      </c>
      <c r="I141" s="24">
        <f t="shared" si="17"/>
        <v>243.82556425300879</v>
      </c>
      <c r="J141" s="22">
        <f t="shared" si="12"/>
        <v>500.24923016579004</v>
      </c>
      <c r="K141" s="22">
        <f t="shared" si="13"/>
        <v>303.77812401265294</v>
      </c>
      <c r="L141" s="21">
        <f t="shared" si="14"/>
        <v>1</v>
      </c>
      <c r="M141" s="22">
        <f>SUM(J$32:J141)-SUM(K$32:K141)</f>
        <v>21415.350570691997</v>
      </c>
      <c r="N141" s="21"/>
      <c r="O141" s="21"/>
      <c r="P141" s="21"/>
      <c r="Q141" s="21"/>
    </row>
    <row r="142" spans="4:17" hidden="1" x14ac:dyDescent="0.3">
      <c r="D142" s="22" t="str">
        <f t="shared" si="9"/>
        <v/>
      </c>
      <c r="E142" s="21">
        <f t="shared" si="15"/>
        <v>110</v>
      </c>
      <c r="F142" s="22">
        <f t="shared" si="16"/>
        <v>67891.078769036365</v>
      </c>
      <c r="G142" s="24">
        <f t="shared" si="10"/>
        <v>255.50932004683241</v>
      </c>
      <c r="H142" s="24">
        <f t="shared" si="11"/>
        <v>5.6779848899296148</v>
      </c>
      <c r="I142" s="24">
        <f t="shared" si="17"/>
        <v>244.73991011895762</v>
      </c>
      <c r="J142" s="22">
        <f t="shared" si="12"/>
        <v>500.24923016579004</v>
      </c>
      <c r="K142" s="22">
        <f t="shared" si="13"/>
        <v>303.77812401265294</v>
      </c>
      <c r="L142" s="21">
        <f t="shared" si="14"/>
        <v>1</v>
      </c>
      <c r="M142" s="22">
        <f>SUM(J$32:J142)-SUM(K$32:K142)</f>
        <v>21611.821676845138</v>
      </c>
      <c r="N142" s="21"/>
      <c r="O142" s="21"/>
      <c r="P142" s="21"/>
      <c r="Q142" s="21"/>
    </row>
    <row r="143" spans="4:17" hidden="1" x14ac:dyDescent="0.3">
      <c r="D143" s="22" t="str">
        <f t="shared" si="9"/>
        <v/>
      </c>
      <c r="E143" s="21">
        <f t="shared" si="15"/>
        <v>111</v>
      </c>
      <c r="F143" s="22">
        <f t="shared" si="16"/>
        <v>67645.421084254456</v>
      </c>
      <c r="G143" s="24">
        <f t="shared" si="10"/>
        <v>254.59154538388634</v>
      </c>
      <c r="H143" s="24">
        <f t="shared" si="11"/>
        <v>5.6575898974197019</v>
      </c>
      <c r="I143" s="24">
        <f t="shared" si="17"/>
        <v>245.6576847819037</v>
      </c>
      <c r="J143" s="22">
        <f t="shared" si="12"/>
        <v>500.24923016579004</v>
      </c>
      <c r="K143" s="22">
        <f t="shared" si="13"/>
        <v>303.77812401265294</v>
      </c>
      <c r="L143" s="21">
        <f t="shared" si="14"/>
        <v>1</v>
      </c>
      <c r="M143" s="22">
        <f>SUM(J$32:J143)-SUM(K$32:K143)</f>
        <v>21808.29278299828</v>
      </c>
      <c r="N143" s="21"/>
      <c r="O143" s="21"/>
      <c r="P143" s="21"/>
      <c r="Q143" s="21"/>
    </row>
    <row r="144" spans="4:17" hidden="1" x14ac:dyDescent="0.3">
      <c r="D144" s="22" t="str">
        <f t="shared" si="9"/>
        <v/>
      </c>
      <c r="E144" s="21">
        <f t="shared" si="15"/>
        <v>112</v>
      </c>
      <c r="F144" s="22">
        <f t="shared" si="16"/>
        <v>67398.842183154615</v>
      </c>
      <c r="G144" s="24">
        <f t="shared" si="10"/>
        <v>253.67032906595421</v>
      </c>
      <c r="H144" s="24">
        <f t="shared" si="11"/>
        <v>5.6371184236878769</v>
      </c>
      <c r="I144" s="24">
        <f t="shared" si="17"/>
        <v>246.57890109983583</v>
      </c>
      <c r="J144" s="22">
        <f t="shared" si="12"/>
        <v>500.24923016579004</v>
      </c>
      <c r="K144" s="22">
        <f t="shared" si="13"/>
        <v>303.77812401265294</v>
      </c>
      <c r="L144" s="21">
        <f t="shared" si="14"/>
        <v>1</v>
      </c>
      <c r="M144" s="22">
        <f>SUM(J$32:J144)-SUM(K$32:K144)</f>
        <v>22004.763889151422</v>
      </c>
      <c r="N144" s="21"/>
      <c r="O144" s="21"/>
      <c r="P144" s="21"/>
      <c r="Q144" s="21"/>
    </row>
    <row r="145" spans="4:17" hidden="1" x14ac:dyDescent="0.3">
      <c r="D145" s="22" t="str">
        <f t="shared" si="9"/>
        <v/>
      </c>
      <c r="E145" s="21">
        <f t="shared" si="15"/>
        <v>113</v>
      </c>
      <c r="F145" s="22">
        <f t="shared" si="16"/>
        <v>67151.338611175655</v>
      </c>
      <c r="G145" s="24">
        <f t="shared" si="10"/>
        <v>252.74565818682981</v>
      </c>
      <c r="H145" s="24">
        <f t="shared" si="11"/>
        <v>5.6165701819295561</v>
      </c>
      <c r="I145" s="24">
        <f t="shared" si="17"/>
        <v>247.50357197896022</v>
      </c>
      <c r="J145" s="22">
        <f t="shared" si="12"/>
        <v>500.24923016579004</v>
      </c>
      <c r="K145" s="22">
        <f t="shared" si="13"/>
        <v>303.77812401265294</v>
      </c>
      <c r="L145" s="21">
        <f t="shared" si="14"/>
        <v>1</v>
      </c>
      <c r="M145" s="22">
        <f>SUM(J$32:J145)-SUM(K$32:K145)</f>
        <v>22201.234995304563</v>
      </c>
      <c r="N145" s="21"/>
      <c r="O145" s="21"/>
      <c r="P145" s="21"/>
      <c r="Q145" s="21"/>
    </row>
    <row r="146" spans="4:17" hidden="1" x14ac:dyDescent="0.3">
      <c r="D146" s="22" t="str">
        <f t="shared" si="9"/>
        <v/>
      </c>
      <c r="E146" s="21">
        <f t="shared" si="15"/>
        <v>114</v>
      </c>
      <c r="F146" s="22">
        <f t="shared" si="16"/>
        <v>66902.906900801769</v>
      </c>
      <c r="G146" s="24">
        <f t="shared" si="10"/>
        <v>251.81751979190869</v>
      </c>
      <c r="H146" s="24">
        <f t="shared" si="11"/>
        <v>5.5959448842646431</v>
      </c>
      <c r="I146" s="24">
        <f t="shared" si="17"/>
        <v>248.43171037388134</v>
      </c>
      <c r="J146" s="22">
        <f t="shared" si="12"/>
        <v>500.24923016579004</v>
      </c>
      <c r="K146" s="22">
        <f t="shared" si="13"/>
        <v>303.77812401265294</v>
      </c>
      <c r="L146" s="21">
        <f t="shared" si="14"/>
        <v>1</v>
      </c>
      <c r="M146" s="22">
        <f>SUM(J$32:J146)-SUM(K$32:K146)</f>
        <v>22397.706101457705</v>
      </c>
      <c r="N146" s="21"/>
      <c r="O146" s="21"/>
      <c r="P146" s="21"/>
      <c r="Q146" s="21"/>
    </row>
    <row r="147" spans="4:17" hidden="1" x14ac:dyDescent="0.3">
      <c r="D147" s="22" t="str">
        <f t="shared" si="9"/>
        <v/>
      </c>
      <c r="E147" s="21">
        <f t="shared" si="15"/>
        <v>115</v>
      </c>
      <c r="F147" s="22">
        <f t="shared" si="16"/>
        <v>66653.54357151399</v>
      </c>
      <c r="G147" s="24">
        <f t="shared" si="10"/>
        <v>250.88590087800662</v>
      </c>
      <c r="H147" s="24">
        <f t="shared" si="11"/>
        <v>5.575242241733485</v>
      </c>
      <c r="I147" s="24">
        <f t="shared" si="17"/>
        <v>249.36332928778342</v>
      </c>
      <c r="J147" s="22">
        <f t="shared" si="12"/>
        <v>500.24923016579004</v>
      </c>
      <c r="K147" s="22">
        <f t="shared" si="13"/>
        <v>303.77812401265294</v>
      </c>
      <c r="L147" s="21">
        <f t="shared" si="14"/>
        <v>1</v>
      </c>
      <c r="M147" s="22">
        <f>SUM(J$32:J147)-SUM(K$32:K147)</f>
        <v>22594.177207610846</v>
      </c>
      <c r="N147" s="21"/>
      <c r="O147" s="21"/>
      <c r="P147" s="21"/>
      <c r="Q147" s="21"/>
    </row>
    <row r="148" spans="4:17" hidden="1" x14ac:dyDescent="0.3">
      <c r="D148" s="22" t="str">
        <f t="shared" si="9"/>
        <v/>
      </c>
      <c r="E148" s="21">
        <f t="shared" si="15"/>
        <v>116</v>
      </c>
      <c r="F148" s="22">
        <f t="shared" si="16"/>
        <v>66403.245129741379</v>
      </c>
      <c r="G148" s="24">
        <f t="shared" si="10"/>
        <v>249.95078839317748</v>
      </c>
      <c r="H148" s="24">
        <f t="shared" si="11"/>
        <v>5.5544619642928375</v>
      </c>
      <c r="I148" s="24">
        <f t="shared" si="17"/>
        <v>250.29844177261256</v>
      </c>
      <c r="J148" s="22">
        <f t="shared" si="12"/>
        <v>500.24923016579004</v>
      </c>
      <c r="K148" s="22">
        <f t="shared" si="13"/>
        <v>303.77812401265294</v>
      </c>
      <c r="L148" s="21">
        <f t="shared" si="14"/>
        <v>1</v>
      </c>
      <c r="M148" s="22">
        <f>SUM(J$32:J148)-SUM(K$32:K148)</f>
        <v>22790.648313763988</v>
      </c>
      <c r="N148" s="21"/>
      <c r="O148" s="21"/>
      <c r="P148" s="21"/>
      <c r="Q148" s="21"/>
    </row>
    <row r="149" spans="4:17" hidden="1" x14ac:dyDescent="0.3">
      <c r="D149" s="22" t="str">
        <f t="shared" si="9"/>
        <v/>
      </c>
      <c r="E149" s="21">
        <f t="shared" si="15"/>
        <v>117</v>
      </c>
      <c r="F149" s="22">
        <f t="shared" si="16"/>
        <v>66152.008068812123</v>
      </c>
      <c r="G149" s="24">
        <f t="shared" si="10"/>
        <v>249.01216923653018</v>
      </c>
      <c r="H149" s="24">
        <f t="shared" si="11"/>
        <v>5.5336037608117863</v>
      </c>
      <c r="I149" s="24">
        <f t="shared" si="17"/>
        <v>251.23706092925985</v>
      </c>
      <c r="J149" s="22">
        <f t="shared" si="12"/>
        <v>500.24923016579004</v>
      </c>
      <c r="K149" s="22">
        <f t="shared" si="13"/>
        <v>303.77812401265294</v>
      </c>
      <c r="L149" s="21">
        <f t="shared" si="14"/>
        <v>1</v>
      </c>
      <c r="M149" s="22">
        <f>SUM(J$32:J149)-SUM(K$32:K149)</f>
        <v>22987.11941991713</v>
      </c>
      <c r="N149" s="21"/>
      <c r="O149" s="21"/>
      <c r="P149" s="21"/>
      <c r="Q149" s="21"/>
    </row>
    <row r="150" spans="4:17" hidden="1" x14ac:dyDescent="0.3">
      <c r="D150" s="22" t="str">
        <f t="shared" si="9"/>
        <v/>
      </c>
      <c r="E150" s="21">
        <f t="shared" si="15"/>
        <v>118</v>
      </c>
      <c r="F150" s="22">
        <f t="shared" si="16"/>
        <v>65899.828868904384</v>
      </c>
      <c r="G150" s="24">
        <f t="shared" si="10"/>
        <v>248.07003025804545</v>
      </c>
      <c r="H150" s="24">
        <f t="shared" si="11"/>
        <v>5.5126673390676819</v>
      </c>
      <c r="I150" s="24">
        <f t="shared" si="17"/>
        <v>252.17919990774459</v>
      </c>
      <c r="J150" s="22">
        <f t="shared" si="12"/>
        <v>500.24923016579004</v>
      </c>
      <c r="K150" s="22">
        <f t="shared" si="13"/>
        <v>303.77812401265294</v>
      </c>
      <c r="L150" s="21">
        <f t="shared" si="14"/>
        <v>1</v>
      </c>
      <c r="M150" s="22">
        <f>SUM(J$32:J150)-SUM(K$32:K150)</f>
        <v>23183.590526070271</v>
      </c>
      <c r="N150" s="21"/>
      <c r="O150" s="21"/>
      <c r="P150" s="21"/>
      <c r="Q150" s="21"/>
    </row>
    <row r="151" spans="4:17" hidden="1" x14ac:dyDescent="0.3">
      <c r="D151" s="22" t="str">
        <f t="shared" si="9"/>
        <v/>
      </c>
      <c r="E151" s="21">
        <f t="shared" si="15"/>
        <v>119</v>
      </c>
      <c r="F151" s="22">
        <f t="shared" si="16"/>
        <v>65646.703996996992</v>
      </c>
      <c r="G151" s="24">
        <f t="shared" si="10"/>
        <v>247.12435825839142</v>
      </c>
      <c r="H151" s="24">
        <f t="shared" si="11"/>
        <v>5.4916524057420366</v>
      </c>
      <c r="I151" s="24">
        <f t="shared" si="17"/>
        <v>253.12487190739861</v>
      </c>
      <c r="J151" s="22">
        <f t="shared" si="12"/>
        <v>500.24923016579004</v>
      </c>
      <c r="K151" s="22">
        <f t="shared" si="13"/>
        <v>303.77812401265294</v>
      </c>
      <c r="L151" s="21">
        <f t="shared" si="14"/>
        <v>1</v>
      </c>
      <c r="M151" s="22">
        <f>SUM(J$32:J151)-SUM(K$32:K151)</f>
        <v>23380.061632223413</v>
      </c>
      <c r="N151" s="21"/>
      <c r="O151" s="21"/>
      <c r="P151" s="21"/>
      <c r="Q151" s="21"/>
    </row>
    <row r="152" spans="4:17" hidden="1" x14ac:dyDescent="0.3">
      <c r="D152" s="22">
        <f t="shared" si="9"/>
        <v>23576.532738376554</v>
      </c>
      <c r="E152" s="21">
        <f t="shared" si="15"/>
        <v>120</v>
      </c>
      <c r="F152" s="22">
        <f t="shared" si="16"/>
        <v>65392.629906819944</v>
      </c>
      <c r="G152" s="24">
        <f t="shared" si="10"/>
        <v>246.17513998873869</v>
      </c>
      <c r="H152" s="24">
        <f t="shared" si="11"/>
        <v>5.4705586664164203</v>
      </c>
      <c r="I152" s="24">
        <f t="shared" si="17"/>
        <v>254.07409017705135</v>
      </c>
      <c r="J152" s="22">
        <f t="shared" si="12"/>
        <v>500.24923016579004</v>
      </c>
      <c r="K152" s="22">
        <f t="shared" si="13"/>
        <v>303.77812401265294</v>
      </c>
      <c r="L152" s="21">
        <f t="shared" si="14"/>
        <v>1</v>
      </c>
      <c r="M152" s="22">
        <f>SUM(J$32:J152)-SUM(K$32:K152)</f>
        <v>23576.532738376554</v>
      </c>
      <c r="N152" s="21"/>
      <c r="O152" s="21"/>
      <c r="P152" s="21"/>
      <c r="Q152" s="21"/>
    </row>
    <row r="153" spans="4:17" hidden="1" x14ac:dyDescent="0.3">
      <c r="D153" s="22" t="str">
        <f t="shared" si="9"/>
        <v/>
      </c>
      <c r="E153" s="21">
        <f t="shared" si="15"/>
        <v>121</v>
      </c>
      <c r="F153" s="22">
        <f t="shared" si="16"/>
        <v>65137.603038804729</v>
      </c>
      <c r="G153" s="24">
        <f t="shared" si="10"/>
        <v>245.22236215057478</v>
      </c>
      <c r="H153" s="24">
        <f t="shared" si="11"/>
        <v>5.4493858255683341</v>
      </c>
      <c r="I153" s="24">
        <f t="shared" si="17"/>
        <v>255.02686801521526</v>
      </c>
      <c r="J153" s="22">
        <f t="shared" si="12"/>
        <v>500.24923016579004</v>
      </c>
      <c r="K153" s="22">
        <f t="shared" si="13"/>
        <v>303.77812401265294</v>
      </c>
      <c r="L153" s="21">
        <f t="shared" si="14"/>
        <v>1</v>
      </c>
      <c r="M153" s="22">
        <f>SUM(J$32:J153)-SUM(K$32:K153)</f>
        <v>23773.003844529696</v>
      </c>
      <c r="N153" s="21"/>
      <c r="O153" s="21"/>
      <c r="P153" s="21"/>
      <c r="Q153" s="21"/>
    </row>
    <row r="154" spans="4:17" hidden="1" x14ac:dyDescent="0.3">
      <c r="D154" s="22" t="str">
        <f t="shared" si="9"/>
        <v/>
      </c>
      <c r="E154" s="21">
        <f t="shared" si="15"/>
        <v>122</v>
      </c>
      <c r="F154" s="22">
        <f t="shared" si="16"/>
        <v>64881.619820034459</v>
      </c>
      <c r="G154" s="24">
        <f t="shared" si="10"/>
        <v>244.26601139551772</v>
      </c>
      <c r="H154" s="24">
        <f t="shared" si="11"/>
        <v>5.428133586567065</v>
      </c>
      <c r="I154" s="24">
        <f t="shared" si="17"/>
        <v>255.98321877027232</v>
      </c>
      <c r="J154" s="22">
        <f t="shared" si="12"/>
        <v>500.24923016579004</v>
      </c>
      <c r="K154" s="22">
        <f t="shared" si="13"/>
        <v>303.77812401265294</v>
      </c>
      <c r="L154" s="21">
        <f t="shared" si="14"/>
        <v>1</v>
      </c>
      <c r="M154" s="22">
        <f>SUM(J$32:J154)-SUM(K$32:K154)</f>
        <v>23969.474950682838</v>
      </c>
      <c r="N154" s="21"/>
      <c r="O154" s="21"/>
      <c r="P154" s="21"/>
      <c r="Q154" s="21"/>
    </row>
    <row r="155" spans="4:17" hidden="1" x14ac:dyDescent="0.3">
      <c r="D155" s="22" t="str">
        <f t="shared" si="9"/>
        <v/>
      </c>
      <c r="E155" s="21">
        <f t="shared" si="15"/>
        <v>123</v>
      </c>
      <c r="F155" s="22">
        <f t="shared" si="16"/>
        <v>64624.676664193801</v>
      </c>
      <c r="G155" s="24">
        <f t="shared" si="10"/>
        <v>243.3060743251292</v>
      </c>
      <c r="H155" s="24">
        <f t="shared" si="11"/>
        <v>5.406801651669543</v>
      </c>
      <c r="I155" s="24">
        <f t="shared" si="17"/>
        <v>256.94315584066084</v>
      </c>
      <c r="J155" s="22">
        <f t="shared" si="12"/>
        <v>500.24923016579004</v>
      </c>
      <c r="K155" s="22">
        <f t="shared" si="13"/>
        <v>303.77812401265294</v>
      </c>
      <c r="L155" s="21">
        <f t="shared" si="14"/>
        <v>1</v>
      </c>
      <c r="M155" s="22">
        <f>SUM(J$32:J155)-SUM(K$32:K155)</f>
        <v>24165.946056835979</v>
      </c>
      <c r="N155" s="21"/>
      <c r="O155" s="21"/>
      <c r="P155" s="21"/>
      <c r="Q155" s="21"/>
    </row>
    <row r="156" spans="4:17" hidden="1" x14ac:dyDescent="0.3">
      <c r="D156" s="22" t="str">
        <f t="shared" si="9"/>
        <v/>
      </c>
      <c r="E156" s="21">
        <f t="shared" si="15"/>
        <v>124</v>
      </c>
      <c r="F156" s="22">
        <f t="shared" si="16"/>
        <v>64366.769971518741</v>
      </c>
      <c r="G156" s="24">
        <f t="shared" si="10"/>
        <v>242.34253749072673</v>
      </c>
      <c r="H156" s="24">
        <f t="shared" si="11"/>
        <v>5.3853897220161544</v>
      </c>
      <c r="I156" s="24">
        <f t="shared" si="17"/>
        <v>257.90669267506331</v>
      </c>
      <c r="J156" s="22">
        <f t="shared" si="12"/>
        <v>500.24923016579004</v>
      </c>
      <c r="K156" s="22">
        <f t="shared" si="13"/>
        <v>303.77812401265294</v>
      </c>
      <c r="L156" s="21">
        <f t="shared" si="14"/>
        <v>1</v>
      </c>
      <c r="M156" s="22">
        <f>SUM(J$32:J156)-SUM(K$32:K156)</f>
        <v>24362.417162989121</v>
      </c>
      <c r="N156" s="21"/>
      <c r="O156" s="21"/>
      <c r="P156" s="21"/>
      <c r="Q156" s="21"/>
    </row>
    <row r="157" spans="4:17" hidden="1" x14ac:dyDescent="0.3">
      <c r="D157" s="22" t="str">
        <f t="shared" si="9"/>
        <v/>
      </c>
      <c r="E157" s="21">
        <f t="shared" si="15"/>
        <v>125</v>
      </c>
      <c r="F157" s="22">
        <f t="shared" si="16"/>
        <v>64107.896128746142</v>
      </c>
      <c r="G157" s="24">
        <f t="shared" si="10"/>
        <v>241.37538739319527</v>
      </c>
      <c r="H157" s="24">
        <f t="shared" si="11"/>
        <v>5.3638974976265663</v>
      </c>
      <c r="I157" s="24">
        <f t="shared" si="17"/>
        <v>258.8738427725948</v>
      </c>
      <c r="J157" s="22">
        <f t="shared" si="12"/>
        <v>500.24923016579004</v>
      </c>
      <c r="K157" s="22">
        <f t="shared" si="13"/>
        <v>303.77812401265294</v>
      </c>
      <c r="L157" s="21">
        <f t="shared" si="14"/>
        <v>1</v>
      </c>
      <c r="M157" s="22">
        <f>SUM(J$32:J157)-SUM(K$32:K157)</f>
        <v>24558.888269142262</v>
      </c>
      <c r="N157" s="21"/>
      <c r="O157" s="21"/>
      <c r="P157" s="21"/>
      <c r="Q157" s="21"/>
    </row>
    <row r="158" spans="4:17" hidden="1" x14ac:dyDescent="0.3">
      <c r="D158" s="22" t="str">
        <f t="shared" si="9"/>
        <v/>
      </c>
      <c r="E158" s="21">
        <f t="shared" si="15"/>
        <v>126</v>
      </c>
      <c r="F158" s="22">
        <f t="shared" si="16"/>
        <v>63848.051509063152</v>
      </c>
      <c r="G158" s="24">
        <f t="shared" si="10"/>
        <v>240.40461048279803</v>
      </c>
      <c r="H158" s="24">
        <f t="shared" si="11"/>
        <v>5.3423246773955171</v>
      </c>
      <c r="I158" s="24">
        <f t="shared" si="17"/>
        <v>259.844619682992</v>
      </c>
      <c r="J158" s="22">
        <f t="shared" si="12"/>
        <v>500.24923016579004</v>
      </c>
      <c r="K158" s="22">
        <f t="shared" si="13"/>
        <v>303.77812401265294</v>
      </c>
      <c r="L158" s="21">
        <f t="shared" si="14"/>
        <v>1</v>
      </c>
      <c r="M158" s="22">
        <f>SUM(J$32:J158)-SUM(K$32:K158)</f>
        <v>24755.359375295404</v>
      </c>
      <c r="N158" s="21"/>
      <c r="O158" s="21"/>
      <c r="P158" s="21"/>
      <c r="Q158" s="21"/>
    </row>
    <row r="159" spans="4:17" hidden="1" x14ac:dyDescent="0.3">
      <c r="D159" s="22" t="str">
        <f t="shared" si="9"/>
        <v/>
      </c>
      <c r="E159" s="21">
        <f t="shared" si="15"/>
        <v>127</v>
      </c>
      <c r="F159" s="22">
        <f t="shared" si="16"/>
        <v>63587.232472056348</v>
      </c>
      <c r="G159" s="24">
        <f t="shared" si="10"/>
        <v>239.43019315898684</v>
      </c>
      <c r="H159" s="24">
        <f t="shared" si="11"/>
        <v>5.3206709590886012</v>
      </c>
      <c r="I159" s="24">
        <f t="shared" si="17"/>
        <v>260.81903700680323</v>
      </c>
      <c r="J159" s="22">
        <f t="shared" si="12"/>
        <v>500.24923016579004</v>
      </c>
      <c r="K159" s="22">
        <f t="shared" si="13"/>
        <v>303.77812401265294</v>
      </c>
      <c r="L159" s="21">
        <f t="shared" si="14"/>
        <v>1</v>
      </c>
      <c r="M159" s="22">
        <f>SUM(J$32:J159)-SUM(K$32:K159)</f>
        <v>24951.830481448545</v>
      </c>
      <c r="N159" s="21"/>
      <c r="O159" s="21"/>
      <c r="P159" s="21"/>
      <c r="Q159" s="21"/>
    </row>
    <row r="160" spans="4:17" hidden="1" x14ac:dyDescent="0.3">
      <c r="D160" s="22" t="str">
        <f t="shared" si="9"/>
        <v/>
      </c>
      <c r="E160" s="21">
        <f t="shared" si="15"/>
        <v>128</v>
      </c>
      <c r="F160" s="22">
        <f t="shared" si="16"/>
        <v>63325.43536366077</v>
      </c>
      <c r="G160" s="24">
        <f t="shared" si="10"/>
        <v>238.45212177021131</v>
      </c>
      <c r="H160" s="24">
        <f t="shared" si="11"/>
        <v>5.2989360393380336</v>
      </c>
      <c r="I160" s="24">
        <f t="shared" si="17"/>
        <v>261.79710839557873</v>
      </c>
      <c r="J160" s="22">
        <f t="shared" si="12"/>
        <v>500.24923016579004</v>
      </c>
      <c r="K160" s="22">
        <f t="shared" si="13"/>
        <v>303.77812401265294</v>
      </c>
      <c r="L160" s="21">
        <f t="shared" si="14"/>
        <v>1</v>
      </c>
      <c r="M160" s="22">
        <f>SUM(J$32:J160)-SUM(K$32:K160)</f>
        <v>25148.301587601687</v>
      </c>
      <c r="N160" s="21"/>
      <c r="O160" s="21"/>
      <c r="P160" s="21"/>
      <c r="Q160" s="21"/>
    </row>
    <row r="161" spans="4:17" hidden="1" x14ac:dyDescent="0.3">
      <c r="D161" s="22" t="str">
        <f t="shared" ref="D161:D224" si="18">IF(E161=$F$13*$B$12,M161,"")</f>
        <v/>
      </c>
      <c r="E161" s="21">
        <f t="shared" si="15"/>
        <v>129</v>
      </c>
      <c r="F161" s="22">
        <f t="shared" si="16"/>
        <v>63062.656516108706</v>
      </c>
      <c r="G161" s="24">
        <f t="shared" ref="G161:G224" si="19">IF($E161="","",$F160*$F$16/$B$12)</f>
        <v>237.47038261372788</v>
      </c>
      <c r="H161" s="24">
        <f t="shared" ref="H161:H224" si="20">IF($E161="","",$F160*$B$19/$B$12)</f>
        <v>5.2771196136384022</v>
      </c>
      <c r="I161" s="24">
        <f t="shared" si="17"/>
        <v>262.77884755206219</v>
      </c>
      <c r="J161" s="22">
        <f t="shared" ref="J161:J224" si="21">IF($E161="","",IF($L161=0,$F160*$F$16/$B$12,PMT($F$16/$B$12,$B$11,-$F$11,0,0)))</f>
        <v>500.24923016579004</v>
      </c>
      <c r="K161" s="22">
        <f t="shared" ref="K161:K224" si="22">IF($E161="","",IF($L161=0,$F160*$B$19/$B$12,PMT($B$19/$B$12,$B$11,-$F$11,0,0)))</f>
        <v>303.77812401265294</v>
      </c>
      <c r="L161" s="21">
        <f t="shared" ref="L161:L224" si="23">IF(E161=$F$15,1,0+L160)</f>
        <v>1</v>
      </c>
      <c r="M161" s="22">
        <f>SUM(J$32:J161)-SUM(K$32:K161)</f>
        <v>25344.772693754829</v>
      </c>
      <c r="N161" s="21"/>
      <c r="O161" s="21"/>
      <c r="P161" s="21"/>
      <c r="Q161" s="21"/>
    </row>
    <row r="162" spans="4:17" hidden="1" x14ac:dyDescent="0.3">
      <c r="D162" s="22" t="str">
        <f t="shared" si="18"/>
        <v/>
      </c>
      <c r="E162" s="21">
        <f t="shared" ref="E162:E225" si="24">IF(E161="","",IF(E161+1&lt;=$B$10,E161+1,""))</f>
        <v>130</v>
      </c>
      <c r="F162" s="22">
        <f t="shared" ref="F162:F225" si="25">IF(E162="","",F161-I162)</f>
        <v>62798.892247878321</v>
      </c>
      <c r="G162" s="24">
        <f t="shared" si="19"/>
        <v>236.48496193540765</v>
      </c>
      <c r="H162" s="24">
        <f t="shared" si="20"/>
        <v>5.2552213763423969</v>
      </c>
      <c r="I162" s="24">
        <f t="shared" ref="I162:I225" si="26">IF(E162="","",J162-G162)</f>
        <v>263.76426823038241</v>
      </c>
      <c r="J162" s="22">
        <f t="shared" si="21"/>
        <v>500.24923016579004</v>
      </c>
      <c r="K162" s="22">
        <f t="shared" si="22"/>
        <v>303.77812401265294</v>
      </c>
      <c r="L162" s="21">
        <f t="shared" si="23"/>
        <v>1</v>
      </c>
      <c r="M162" s="22">
        <f>SUM(J$32:J162)-SUM(K$32:K162)</f>
        <v>25541.24379990797</v>
      </c>
      <c r="N162" s="21"/>
      <c r="O162" s="21"/>
      <c r="P162" s="21"/>
      <c r="Q162" s="21"/>
    </row>
    <row r="163" spans="4:17" hidden="1" x14ac:dyDescent="0.3">
      <c r="D163" s="22" t="str">
        <f t="shared" si="18"/>
        <v/>
      </c>
      <c r="E163" s="21">
        <f t="shared" si="24"/>
        <v>131</v>
      </c>
      <c r="F163" s="22">
        <f t="shared" si="25"/>
        <v>62534.138863642074</v>
      </c>
      <c r="G163" s="24">
        <f t="shared" si="19"/>
        <v>235.49584592954372</v>
      </c>
      <c r="H163" s="24">
        <f t="shared" si="20"/>
        <v>5.2332410206565312</v>
      </c>
      <c r="I163" s="24">
        <f t="shared" si="26"/>
        <v>264.75338423624635</v>
      </c>
      <c r="J163" s="22">
        <f t="shared" si="21"/>
        <v>500.24923016579004</v>
      </c>
      <c r="K163" s="22">
        <f t="shared" si="22"/>
        <v>303.77812401265294</v>
      </c>
      <c r="L163" s="21">
        <f t="shared" si="23"/>
        <v>1</v>
      </c>
      <c r="M163" s="22">
        <f>SUM(J$32:J163)-SUM(K$32:K163)</f>
        <v>25737.714906061112</v>
      </c>
      <c r="N163" s="21"/>
      <c r="O163" s="21"/>
      <c r="P163" s="21"/>
      <c r="Q163" s="21"/>
    </row>
    <row r="164" spans="4:17" hidden="1" x14ac:dyDescent="0.3">
      <c r="D164" s="22" t="str">
        <f t="shared" si="18"/>
        <v/>
      </c>
      <c r="E164" s="21">
        <f t="shared" si="24"/>
        <v>132</v>
      </c>
      <c r="F164" s="22">
        <f t="shared" si="25"/>
        <v>62268.392654214942</v>
      </c>
      <c r="G164" s="24">
        <f t="shared" si="19"/>
        <v>234.5030207386578</v>
      </c>
      <c r="H164" s="24">
        <f t="shared" si="20"/>
        <v>5.2111782386368439</v>
      </c>
      <c r="I164" s="24">
        <f t="shared" si="26"/>
        <v>265.74620942713227</v>
      </c>
      <c r="J164" s="22">
        <f t="shared" si="21"/>
        <v>500.24923016579004</v>
      </c>
      <c r="K164" s="22">
        <f t="shared" si="22"/>
        <v>303.77812401265294</v>
      </c>
      <c r="L164" s="21">
        <f t="shared" si="23"/>
        <v>1</v>
      </c>
      <c r="M164" s="22">
        <f>SUM(J$32:J164)-SUM(K$32:K164)</f>
        <v>25934.186012214246</v>
      </c>
      <c r="N164" s="21"/>
      <c r="O164" s="21"/>
      <c r="P164" s="21"/>
      <c r="Q164" s="21"/>
    </row>
    <row r="165" spans="4:17" hidden="1" x14ac:dyDescent="0.3">
      <c r="D165" s="22" t="str">
        <f t="shared" si="18"/>
        <v/>
      </c>
      <c r="E165" s="21">
        <f t="shared" si="24"/>
        <v>133</v>
      </c>
      <c r="F165" s="22">
        <f t="shared" si="25"/>
        <v>62001.649896502458</v>
      </c>
      <c r="G165" s="24">
        <f t="shared" si="19"/>
        <v>233.50647245330603</v>
      </c>
      <c r="H165" s="24">
        <f t="shared" si="20"/>
        <v>5.1890327211845833</v>
      </c>
      <c r="I165" s="24">
        <f t="shared" si="26"/>
        <v>266.74275771248404</v>
      </c>
      <c r="J165" s="22">
        <f t="shared" si="21"/>
        <v>500.24923016579004</v>
      </c>
      <c r="K165" s="22">
        <f t="shared" si="22"/>
        <v>303.77812401265294</v>
      </c>
      <c r="L165" s="21">
        <f t="shared" si="23"/>
        <v>1</v>
      </c>
      <c r="M165" s="22">
        <f>SUM(J$32:J165)-SUM(K$32:K165)</f>
        <v>26130.657118367388</v>
      </c>
      <c r="N165" s="21"/>
      <c r="O165" s="21"/>
      <c r="P165" s="21"/>
      <c r="Q165" s="21"/>
    </row>
    <row r="166" spans="4:17" hidden="1" x14ac:dyDescent="0.3">
      <c r="D166" s="22" t="str">
        <f t="shared" si="18"/>
        <v/>
      </c>
      <c r="E166" s="21">
        <f t="shared" si="24"/>
        <v>134</v>
      </c>
      <c r="F166" s="22">
        <f t="shared" si="25"/>
        <v>61733.906853448556</v>
      </c>
      <c r="G166" s="24">
        <f t="shared" si="19"/>
        <v>232.5061871118842</v>
      </c>
      <c r="H166" s="24">
        <f t="shared" si="20"/>
        <v>5.1668041580418764</v>
      </c>
      <c r="I166" s="24">
        <f t="shared" si="26"/>
        <v>267.74304305390581</v>
      </c>
      <c r="J166" s="22">
        <f t="shared" si="21"/>
        <v>500.24923016579004</v>
      </c>
      <c r="K166" s="22">
        <f t="shared" si="22"/>
        <v>303.77812401265294</v>
      </c>
      <c r="L166" s="21">
        <f t="shared" si="23"/>
        <v>1</v>
      </c>
      <c r="M166" s="22">
        <f>SUM(J$32:J166)-SUM(K$32:K166)</f>
        <v>26327.128224520529</v>
      </c>
      <c r="N166" s="21"/>
      <c r="O166" s="21"/>
      <c r="P166" s="21"/>
      <c r="Q166" s="21"/>
    </row>
    <row r="167" spans="4:17" hidden="1" x14ac:dyDescent="0.3">
      <c r="D167" s="22" t="str">
        <f t="shared" si="18"/>
        <v/>
      </c>
      <c r="E167" s="21">
        <f t="shared" si="24"/>
        <v>135</v>
      </c>
      <c r="F167" s="22">
        <f t="shared" si="25"/>
        <v>61465.1597739832</v>
      </c>
      <c r="G167" s="24">
        <f t="shared" si="19"/>
        <v>231.50215070043205</v>
      </c>
      <c r="H167" s="24">
        <f t="shared" si="20"/>
        <v>5.1444922377873841</v>
      </c>
      <c r="I167" s="24">
        <f t="shared" si="26"/>
        <v>268.74707946535796</v>
      </c>
      <c r="J167" s="22">
        <f t="shared" si="21"/>
        <v>500.24923016579004</v>
      </c>
      <c r="K167" s="22">
        <f t="shared" si="22"/>
        <v>303.77812401265294</v>
      </c>
      <c r="L167" s="21">
        <f t="shared" si="23"/>
        <v>1</v>
      </c>
      <c r="M167" s="22">
        <f>SUM(J$32:J167)-SUM(K$32:K167)</f>
        <v>26523.599330673671</v>
      </c>
      <c r="N167" s="21"/>
      <c r="O167" s="21"/>
      <c r="P167" s="21"/>
      <c r="Q167" s="21"/>
    </row>
    <row r="168" spans="4:17" hidden="1" x14ac:dyDescent="0.3">
      <c r="D168" s="22" t="str">
        <f t="shared" si="18"/>
        <v/>
      </c>
      <c r="E168" s="21">
        <f t="shared" si="24"/>
        <v>136</v>
      </c>
      <c r="F168" s="22">
        <f t="shared" si="25"/>
        <v>61195.404892969847</v>
      </c>
      <c r="G168" s="24">
        <f t="shared" si="19"/>
        <v>230.49434915243697</v>
      </c>
      <c r="H168" s="24">
        <f t="shared" si="20"/>
        <v>5.1220966478319374</v>
      </c>
      <c r="I168" s="24">
        <f t="shared" si="26"/>
        <v>269.75488101335304</v>
      </c>
      <c r="J168" s="22">
        <f t="shared" si="21"/>
        <v>500.24923016579004</v>
      </c>
      <c r="K168" s="22">
        <f t="shared" si="22"/>
        <v>303.77812401265294</v>
      </c>
      <c r="L168" s="21">
        <f t="shared" si="23"/>
        <v>1</v>
      </c>
      <c r="M168" s="22">
        <f>SUM(J$32:J168)-SUM(K$32:K168)</f>
        <v>26720.070436826813</v>
      </c>
      <c r="N168" s="21"/>
      <c r="O168" s="21"/>
      <c r="P168" s="21"/>
      <c r="Q168" s="21"/>
    </row>
    <row r="169" spans="4:17" hidden="1" x14ac:dyDescent="0.3">
      <c r="D169" s="22" t="str">
        <f t="shared" si="18"/>
        <v/>
      </c>
      <c r="E169" s="21">
        <f t="shared" si="24"/>
        <v>137</v>
      </c>
      <c r="F169" s="22">
        <f t="shared" si="25"/>
        <v>60924.638431152693</v>
      </c>
      <c r="G169" s="24">
        <f t="shared" si="19"/>
        <v>229.48276834863691</v>
      </c>
      <c r="H169" s="24">
        <f t="shared" si="20"/>
        <v>5.0996170744141587</v>
      </c>
      <c r="I169" s="24">
        <f t="shared" si="26"/>
        <v>270.76646181715313</v>
      </c>
      <c r="J169" s="22">
        <f t="shared" si="21"/>
        <v>500.24923016579004</v>
      </c>
      <c r="K169" s="22">
        <f t="shared" si="22"/>
        <v>303.77812401265294</v>
      </c>
      <c r="L169" s="21">
        <f t="shared" si="23"/>
        <v>1</v>
      </c>
      <c r="M169" s="22">
        <f>SUM(J$32:J169)-SUM(K$32:K169)</f>
        <v>26916.541542979954</v>
      </c>
      <c r="N169" s="21"/>
      <c r="O169" s="21"/>
      <c r="P169" s="21"/>
      <c r="Q169" s="21"/>
    </row>
    <row r="170" spans="4:17" hidden="1" x14ac:dyDescent="0.3">
      <c r="D170" s="22" t="str">
        <f t="shared" si="18"/>
        <v/>
      </c>
      <c r="E170" s="21">
        <f t="shared" si="24"/>
        <v>138</v>
      </c>
      <c r="F170" s="22">
        <f t="shared" si="25"/>
        <v>60652.856595103724</v>
      </c>
      <c r="G170" s="24">
        <f t="shared" si="19"/>
        <v>228.46739411682259</v>
      </c>
      <c r="H170" s="24">
        <f t="shared" si="20"/>
        <v>5.077053202596062</v>
      </c>
      <c r="I170" s="24">
        <f t="shared" si="26"/>
        <v>271.78183604896742</v>
      </c>
      <c r="J170" s="22">
        <f t="shared" si="21"/>
        <v>500.24923016579004</v>
      </c>
      <c r="K170" s="22">
        <f t="shared" si="22"/>
        <v>303.77812401265294</v>
      </c>
      <c r="L170" s="21">
        <f t="shared" si="23"/>
        <v>1</v>
      </c>
      <c r="M170" s="22">
        <f>SUM(J$32:J170)-SUM(K$32:K170)</f>
        <v>27113.012649133096</v>
      </c>
      <c r="N170" s="21"/>
      <c r="O170" s="21"/>
      <c r="P170" s="21"/>
      <c r="Q170" s="21"/>
    </row>
    <row r="171" spans="4:17" hidden="1" x14ac:dyDescent="0.3">
      <c r="D171" s="22" t="str">
        <f t="shared" si="18"/>
        <v/>
      </c>
      <c r="E171" s="21">
        <f t="shared" si="24"/>
        <v>139</v>
      </c>
      <c r="F171" s="22">
        <f t="shared" si="25"/>
        <v>60380.055577169573</v>
      </c>
      <c r="G171" s="24">
        <f t="shared" si="19"/>
        <v>227.44821223163896</v>
      </c>
      <c r="H171" s="24">
        <f t="shared" si="20"/>
        <v>5.0544047162586478</v>
      </c>
      <c r="I171" s="24">
        <f t="shared" si="26"/>
        <v>272.8010179341511</v>
      </c>
      <c r="J171" s="22">
        <f t="shared" si="21"/>
        <v>500.24923016579004</v>
      </c>
      <c r="K171" s="22">
        <f t="shared" si="22"/>
        <v>303.77812401265294</v>
      </c>
      <c r="L171" s="21">
        <f t="shared" si="23"/>
        <v>1</v>
      </c>
      <c r="M171" s="22">
        <f>SUM(J$32:J171)-SUM(K$32:K171)</f>
        <v>27309.483755286237</v>
      </c>
      <c r="N171" s="21"/>
      <c r="O171" s="21"/>
      <c r="P171" s="21"/>
      <c r="Q171" s="21"/>
    </row>
    <row r="172" spans="4:17" hidden="1" x14ac:dyDescent="0.3">
      <c r="D172" s="22" t="str">
        <f t="shared" si="18"/>
        <v/>
      </c>
      <c r="E172" s="21">
        <f t="shared" si="24"/>
        <v>140</v>
      </c>
      <c r="F172" s="22">
        <f t="shared" si="25"/>
        <v>60106.23155541817</v>
      </c>
      <c r="G172" s="24">
        <f t="shared" si="19"/>
        <v>226.42520841438591</v>
      </c>
      <c r="H172" s="24">
        <f t="shared" si="20"/>
        <v>5.0316712980974687</v>
      </c>
      <c r="I172" s="24">
        <f t="shared" si="26"/>
        <v>273.82402175140413</v>
      </c>
      <c r="J172" s="22">
        <f t="shared" si="21"/>
        <v>500.24923016579004</v>
      </c>
      <c r="K172" s="22">
        <f t="shared" si="22"/>
        <v>303.77812401265294</v>
      </c>
      <c r="L172" s="21">
        <f t="shared" si="23"/>
        <v>1</v>
      </c>
      <c r="M172" s="22">
        <f>SUM(J$32:J172)-SUM(K$32:K172)</f>
        <v>27505.954861439379</v>
      </c>
      <c r="N172" s="21"/>
      <c r="O172" s="21"/>
      <c r="P172" s="21"/>
      <c r="Q172" s="21"/>
    </row>
    <row r="173" spans="4:17" hidden="1" x14ac:dyDescent="0.3">
      <c r="D173" s="22" t="str">
        <f t="shared" si="18"/>
        <v/>
      </c>
      <c r="E173" s="21">
        <f t="shared" si="24"/>
        <v>141</v>
      </c>
      <c r="F173" s="22">
        <f t="shared" si="25"/>
        <v>59831.380693585197</v>
      </c>
      <c r="G173" s="24">
        <f t="shared" si="19"/>
        <v>225.39836833281811</v>
      </c>
      <c r="H173" s="24">
        <f t="shared" si="20"/>
        <v>5.0088526296181852</v>
      </c>
      <c r="I173" s="24">
        <f t="shared" si="26"/>
        <v>274.85086183297193</v>
      </c>
      <c r="J173" s="22">
        <f t="shared" si="21"/>
        <v>500.24923016579004</v>
      </c>
      <c r="K173" s="22">
        <f t="shared" si="22"/>
        <v>303.77812401265294</v>
      </c>
      <c r="L173" s="21">
        <f t="shared" si="23"/>
        <v>1</v>
      </c>
      <c r="M173" s="22">
        <f>SUM(J$32:J173)-SUM(K$32:K173)</f>
        <v>27702.42596759252</v>
      </c>
      <c r="N173" s="21"/>
      <c r="O173" s="21"/>
      <c r="P173" s="21"/>
      <c r="Q173" s="21"/>
    </row>
    <row r="174" spans="4:17" hidden="1" x14ac:dyDescent="0.3">
      <c r="D174" s="22" t="str">
        <f t="shared" si="18"/>
        <v/>
      </c>
      <c r="E174" s="21">
        <f t="shared" si="24"/>
        <v>142</v>
      </c>
      <c r="F174" s="22">
        <f t="shared" si="25"/>
        <v>59555.499141020351</v>
      </c>
      <c r="G174" s="24">
        <f t="shared" si="19"/>
        <v>224.36767760094449</v>
      </c>
      <c r="H174" s="24">
        <f t="shared" si="20"/>
        <v>4.9859483911321041</v>
      </c>
      <c r="I174" s="24">
        <f t="shared" si="26"/>
        <v>275.88155256484555</v>
      </c>
      <c r="J174" s="22">
        <f t="shared" si="21"/>
        <v>500.24923016579004</v>
      </c>
      <c r="K174" s="22">
        <f t="shared" si="22"/>
        <v>303.77812401265294</v>
      </c>
      <c r="L174" s="21">
        <f t="shared" si="23"/>
        <v>1</v>
      </c>
      <c r="M174" s="22">
        <f>SUM(J$32:J174)-SUM(K$32:K174)</f>
        <v>27898.897073745662</v>
      </c>
      <c r="N174" s="21"/>
      <c r="O174" s="21"/>
      <c r="P174" s="21"/>
      <c r="Q174" s="21"/>
    </row>
    <row r="175" spans="4:17" hidden="1" x14ac:dyDescent="0.3">
      <c r="D175" s="22" t="str">
        <f t="shared" si="18"/>
        <v/>
      </c>
      <c r="E175" s="21">
        <f t="shared" si="24"/>
        <v>143</v>
      </c>
      <c r="F175" s="22">
        <f t="shared" si="25"/>
        <v>59278.583032633389</v>
      </c>
      <c r="G175" s="24">
        <f t="shared" si="19"/>
        <v>223.33312177882632</v>
      </c>
      <c r="H175" s="24">
        <f t="shared" si="20"/>
        <v>4.9629582617517007</v>
      </c>
      <c r="I175" s="24">
        <f t="shared" si="26"/>
        <v>276.91610838696374</v>
      </c>
      <c r="J175" s="22">
        <f t="shared" si="21"/>
        <v>500.24923016579004</v>
      </c>
      <c r="K175" s="22">
        <f t="shared" si="22"/>
        <v>303.77812401265294</v>
      </c>
      <c r="L175" s="21">
        <f t="shared" si="23"/>
        <v>1</v>
      </c>
      <c r="M175" s="22">
        <f>SUM(J$32:J175)-SUM(K$32:K175)</f>
        <v>28095.368179898804</v>
      </c>
      <c r="N175" s="21"/>
      <c r="O175" s="21"/>
      <c r="P175" s="21"/>
      <c r="Q175" s="21"/>
    </row>
    <row r="176" spans="4:17" hidden="1" x14ac:dyDescent="0.3">
      <c r="D176" s="22" t="str">
        <f t="shared" si="18"/>
        <v/>
      </c>
      <c r="E176" s="21">
        <f t="shared" si="24"/>
        <v>144</v>
      </c>
      <c r="F176" s="22">
        <f t="shared" si="25"/>
        <v>59000.628488839975</v>
      </c>
      <c r="G176" s="24">
        <f t="shared" si="19"/>
        <v>222.2946863723752</v>
      </c>
      <c r="H176" s="24">
        <f t="shared" si="20"/>
        <v>4.9398819193861199</v>
      </c>
      <c r="I176" s="24">
        <f t="shared" si="26"/>
        <v>277.95454379341481</v>
      </c>
      <c r="J176" s="22">
        <f t="shared" si="21"/>
        <v>500.24923016579004</v>
      </c>
      <c r="K176" s="22">
        <f t="shared" si="22"/>
        <v>303.77812401265294</v>
      </c>
      <c r="L176" s="21">
        <f t="shared" si="23"/>
        <v>1</v>
      </c>
      <c r="M176" s="22">
        <f>SUM(J$32:J176)-SUM(K$32:K176)</f>
        <v>28291.839286051945</v>
      </c>
      <c r="N176" s="21"/>
      <c r="O176" s="21"/>
      <c r="P176" s="21"/>
      <c r="Q176" s="21"/>
    </row>
    <row r="177" spans="4:17" hidden="1" x14ac:dyDescent="0.3">
      <c r="D177" s="22" t="str">
        <f t="shared" si="18"/>
        <v/>
      </c>
      <c r="E177" s="21">
        <f t="shared" si="24"/>
        <v>145</v>
      </c>
      <c r="F177" s="22">
        <f t="shared" si="25"/>
        <v>58721.631615507336</v>
      </c>
      <c r="G177" s="24">
        <f t="shared" si="19"/>
        <v>221.25235683314989</v>
      </c>
      <c r="H177" s="24">
        <f t="shared" si="20"/>
        <v>4.9167190407366688</v>
      </c>
      <c r="I177" s="24">
        <f t="shared" si="26"/>
        <v>278.99687333264012</v>
      </c>
      <c r="J177" s="22">
        <f t="shared" si="21"/>
        <v>500.24923016579004</v>
      </c>
      <c r="K177" s="22">
        <f t="shared" si="22"/>
        <v>303.77812401265294</v>
      </c>
      <c r="L177" s="21">
        <f t="shared" si="23"/>
        <v>1</v>
      </c>
      <c r="M177" s="22">
        <f>SUM(J$32:J177)-SUM(K$32:K177)</f>
        <v>28488.310392205087</v>
      </c>
      <c r="N177" s="21"/>
      <c r="O177" s="21"/>
      <c r="P177" s="21"/>
      <c r="Q177" s="21"/>
    </row>
    <row r="178" spans="4:17" hidden="1" x14ac:dyDescent="0.3">
      <c r="D178" s="22" t="str">
        <f t="shared" si="18"/>
        <v/>
      </c>
      <c r="E178" s="21">
        <f t="shared" si="24"/>
        <v>146</v>
      </c>
      <c r="F178" s="22">
        <f t="shared" si="25"/>
        <v>58441.5885038997</v>
      </c>
      <c r="G178" s="24">
        <f t="shared" si="19"/>
        <v>220.2061185581525</v>
      </c>
      <c r="H178" s="24">
        <f t="shared" si="20"/>
        <v>4.8934693012922823</v>
      </c>
      <c r="I178" s="24">
        <f t="shared" si="26"/>
        <v>280.04311160763757</v>
      </c>
      <c r="J178" s="22">
        <f t="shared" si="21"/>
        <v>500.24923016579004</v>
      </c>
      <c r="K178" s="22">
        <f t="shared" si="22"/>
        <v>303.77812401265294</v>
      </c>
      <c r="L178" s="21">
        <f t="shared" si="23"/>
        <v>1</v>
      </c>
      <c r="M178" s="22">
        <f>SUM(J$32:J178)-SUM(K$32:K178)</f>
        <v>28684.781498358228</v>
      </c>
      <c r="N178" s="21"/>
      <c r="O178" s="21"/>
      <c r="P178" s="21"/>
      <c r="Q178" s="21"/>
    </row>
    <row r="179" spans="4:17" hidden="1" x14ac:dyDescent="0.3">
      <c r="D179" s="22" t="str">
        <f t="shared" si="18"/>
        <v/>
      </c>
      <c r="E179" s="21">
        <f t="shared" si="24"/>
        <v>147</v>
      </c>
      <c r="F179" s="22">
        <f t="shared" si="25"/>
        <v>58160.495230623535</v>
      </c>
      <c r="G179" s="24">
        <f t="shared" si="19"/>
        <v>219.15595688962387</v>
      </c>
      <c r="H179" s="24">
        <f t="shared" si="20"/>
        <v>4.870132375324979</v>
      </c>
      <c r="I179" s="24">
        <f t="shared" si="26"/>
        <v>281.0932732761662</v>
      </c>
      <c r="J179" s="22">
        <f t="shared" si="21"/>
        <v>500.24923016579004</v>
      </c>
      <c r="K179" s="22">
        <f t="shared" si="22"/>
        <v>303.77812401265294</v>
      </c>
      <c r="L179" s="21">
        <f t="shared" si="23"/>
        <v>1</v>
      </c>
      <c r="M179" s="22">
        <f>SUM(J$32:J179)-SUM(K$32:K179)</f>
        <v>28881.25260451137</v>
      </c>
      <c r="N179" s="21"/>
      <c r="O179" s="21"/>
      <c r="P179" s="21"/>
      <c r="Q179" s="21"/>
    </row>
    <row r="180" spans="4:17" hidden="1" x14ac:dyDescent="0.3">
      <c r="D180" s="22" t="str">
        <f t="shared" si="18"/>
        <v/>
      </c>
      <c r="E180" s="21">
        <f t="shared" si="24"/>
        <v>148</v>
      </c>
      <c r="F180" s="22">
        <f t="shared" si="25"/>
        <v>57878.347857572582</v>
      </c>
      <c r="G180" s="24">
        <f t="shared" si="19"/>
        <v>218.10185711483825</v>
      </c>
      <c r="H180" s="24">
        <f t="shared" si="20"/>
        <v>4.8467079358852994</v>
      </c>
      <c r="I180" s="24">
        <f t="shared" si="26"/>
        <v>282.14737305095178</v>
      </c>
      <c r="J180" s="22">
        <f t="shared" si="21"/>
        <v>500.24923016579004</v>
      </c>
      <c r="K180" s="22">
        <f t="shared" si="22"/>
        <v>303.77812401265294</v>
      </c>
      <c r="L180" s="21">
        <f t="shared" si="23"/>
        <v>1</v>
      </c>
      <c r="M180" s="22">
        <f>SUM(J$32:J180)-SUM(K$32:K180)</f>
        <v>29077.723710664512</v>
      </c>
      <c r="N180" s="21"/>
      <c r="O180" s="21"/>
      <c r="P180" s="21"/>
      <c r="Q180" s="21"/>
    </row>
    <row r="181" spans="4:17" hidden="1" x14ac:dyDescent="0.3">
      <c r="D181" s="22" t="str">
        <f t="shared" si="18"/>
        <v/>
      </c>
      <c r="E181" s="21">
        <f t="shared" si="24"/>
        <v>149</v>
      </c>
      <c r="F181" s="22">
        <f t="shared" si="25"/>
        <v>57595.142431872686</v>
      </c>
      <c r="G181" s="24">
        <f t="shared" si="19"/>
        <v>217.04380446589718</v>
      </c>
      <c r="H181" s="24">
        <f t="shared" si="20"/>
        <v>4.8231956547977193</v>
      </c>
      <c r="I181" s="24">
        <f t="shared" si="26"/>
        <v>283.20542569989288</v>
      </c>
      <c r="J181" s="22">
        <f t="shared" si="21"/>
        <v>500.24923016579004</v>
      </c>
      <c r="K181" s="22">
        <f t="shared" si="22"/>
        <v>303.77812401265294</v>
      </c>
      <c r="L181" s="21">
        <f t="shared" si="23"/>
        <v>1</v>
      </c>
      <c r="M181" s="22">
        <f>SUM(J$32:J181)-SUM(K$32:K181)</f>
        <v>29274.194816817653</v>
      </c>
      <c r="N181" s="21"/>
      <c r="O181" s="21"/>
      <c r="P181" s="21"/>
      <c r="Q181" s="21"/>
    </row>
    <row r="182" spans="4:17" hidden="1" x14ac:dyDescent="0.3">
      <c r="D182" s="22" t="str">
        <f t="shared" si="18"/>
        <v/>
      </c>
      <c r="E182" s="21">
        <f t="shared" si="24"/>
        <v>150</v>
      </c>
      <c r="F182" s="22">
        <f t="shared" si="25"/>
        <v>57310.87498582642</v>
      </c>
      <c r="G182" s="24">
        <f t="shared" si="19"/>
        <v>215.98178411952256</v>
      </c>
      <c r="H182" s="24">
        <f t="shared" si="20"/>
        <v>4.7995952026560618</v>
      </c>
      <c r="I182" s="24">
        <f t="shared" si="26"/>
        <v>284.26744604626748</v>
      </c>
      <c r="J182" s="22">
        <f t="shared" si="21"/>
        <v>500.24923016579004</v>
      </c>
      <c r="K182" s="22">
        <f t="shared" si="22"/>
        <v>303.77812401265294</v>
      </c>
      <c r="L182" s="21">
        <f t="shared" si="23"/>
        <v>1</v>
      </c>
      <c r="M182" s="22">
        <f>SUM(J$32:J182)-SUM(K$32:K182)</f>
        <v>29470.665922970795</v>
      </c>
      <c r="N182" s="21"/>
      <c r="O182" s="21"/>
      <c r="P182" s="21"/>
      <c r="Q182" s="21"/>
    </row>
    <row r="183" spans="4:17" hidden="1" x14ac:dyDescent="0.3">
      <c r="D183" s="22" t="str">
        <f t="shared" si="18"/>
        <v/>
      </c>
      <c r="E183" s="21">
        <f t="shared" si="24"/>
        <v>151</v>
      </c>
      <c r="F183" s="22">
        <f t="shared" si="25"/>
        <v>57025.541536857476</v>
      </c>
      <c r="G183" s="24">
        <f t="shared" si="19"/>
        <v>214.91578119684905</v>
      </c>
      <c r="H183" s="24">
        <f t="shared" si="20"/>
        <v>4.775906248818873</v>
      </c>
      <c r="I183" s="24">
        <f t="shared" si="26"/>
        <v>285.33344896894096</v>
      </c>
      <c r="J183" s="22">
        <f t="shared" si="21"/>
        <v>500.24923016579004</v>
      </c>
      <c r="K183" s="22">
        <f t="shared" si="22"/>
        <v>303.77812401265294</v>
      </c>
      <c r="L183" s="21">
        <f t="shared" si="23"/>
        <v>1</v>
      </c>
      <c r="M183" s="22">
        <f>SUM(J$32:J183)-SUM(K$32:K183)</f>
        <v>29667.137029123936</v>
      </c>
      <c r="N183" s="21"/>
      <c r="O183" s="21"/>
      <c r="P183" s="21"/>
      <c r="Q183" s="21"/>
    </row>
    <row r="184" spans="4:17" hidden="1" x14ac:dyDescent="0.3">
      <c r="D184" s="22" t="str">
        <f t="shared" si="18"/>
        <v/>
      </c>
      <c r="E184" s="21">
        <f t="shared" si="24"/>
        <v>152</v>
      </c>
      <c r="F184" s="22">
        <f t="shared" si="25"/>
        <v>56739.1380874549</v>
      </c>
      <c r="G184" s="24">
        <f t="shared" si="19"/>
        <v>213.84578076321554</v>
      </c>
      <c r="H184" s="24">
        <f t="shared" si="20"/>
        <v>4.7521284614047934</v>
      </c>
      <c r="I184" s="24">
        <f t="shared" si="26"/>
        <v>286.40344940257449</v>
      </c>
      <c r="J184" s="22">
        <f t="shared" si="21"/>
        <v>500.24923016579004</v>
      </c>
      <c r="K184" s="22">
        <f t="shared" si="22"/>
        <v>303.77812401265294</v>
      </c>
      <c r="L184" s="21">
        <f t="shared" si="23"/>
        <v>1</v>
      </c>
      <c r="M184" s="22">
        <f>SUM(J$32:J184)-SUM(K$32:K184)</f>
        <v>29863.608135277078</v>
      </c>
      <c r="N184" s="21"/>
      <c r="O184" s="21"/>
      <c r="P184" s="21"/>
      <c r="Q184" s="21"/>
    </row>
    <row r="185" spans="4:17" hidden="1" x14ac:dyDescent="0.3">
      <c r="D185" s="22" t="str">
        <f t="shared" si="18"/>
        <v/>
      </c>
      <c r="E185" s="21">
        <f t="shared" si="24"/>
        <v>153</v>
      </c>
      <c r="F185" s="22">
        <f t="shared" si="25"/>
        <v>56451.660625117067</v>
      </c>
      <c r="G185" s="24">
        <f t="shared" si="19"/>
        <v>212.77176782795587</v>
      </c>
      <c r="H185" s="24">
        <f t="shared" si="20"/>
        <v>4.7282615072879119</v>
      </c>
      <c r="I185" s="24">
        <f t="shared" si="26"/>
        <v>287.47746233783414</v>
      </c>
      <c r="J185" s="22">
        <f t="shared" si="21"/>
        <v>500.24923016579004</v>
      </c>
      <c r="K185" s="22">
        <f t="shared" si="22"/>
        <v>303.77812401265294</v>
      </c>
      <c r="L185" s="21">
        <f t="shared" si="23"/>
        <v>1</v>
      </c>
      <c r="M185" s="22">
        <f>SUM(J$32:J185)-SUM(K$32:K185)</f>
        <v>30060.07924143022</v>
      </c>
      <c r="N185" s="21"/>
      <c r="O185" s="21"/>
      <c r="P185" s="21"/>
      <c r="Q185" s="21"/>
    </row>
    <row r="186" spans="4:17" hidden="1" x14ac:dyDescent="0.3">
      <c r="D186" s="22" t="str">
        <f t="shared" si="18"/>
        <v/>
      </c>
      <c r="E186" s="21">
        <f t="shared" si="24"/>
        <v>154</v>
      </c>
      <c r="F186" s="22">
        <f t="shared" si="25"/>
        <v>56163.105122295463</v>
      </c>
      <c r="G186" s="24">
        <f t="shared" si="19"/>
        <v>211.693727344189</v>
      </c>
      <c r="H186" s="24">
        <f t="shared" si="20"/>
        <v>4.7043050520930931</v>
      </c>
      <c r="I186" s="24">
        <f t="shared" si="26"/>
        <v>288.55550282160107</v>
      </c>
      <c r="J186" s="22">
        <f t="shared" si="21"/>
        <v>500.24923016579004</v>
      </c>
      <c r="K186" s="22">
        <f t="shared" si="22"/>
        <v>303.77812401265294</v>
      </c>
      <c r="L186" s="21">
        <f t="shared" si="23"/>
        <v>1</v>
      </c>
      <c r="M186" s="22">
        <f>SUM(J$32:J186)-SUM(K$32:K186)</f>
        <v>30256.550347583361</v>
      </c>
      <c r="N186" s="21"/>
      <c r="O186" s="21"/>
      <c r="P186" s="21"/>
      <c r="Q186" s="21"/>
    </row>
    <row r="187" spans="4:17" hidden="1" x14ac:dyDescent="0.3">
      <c r="D187" s="22" t="str">
        <f t="shared" si="18"/>
        <v/>
      </c>
      <c r="E187" s="21">
        <f t="shared" si="24"/>
        <v>155</v>
      </c>
      <c r="F187" s="22">
        <f t="shared" si="25"/>
        <v>55873.467536338278</v>
      </c>
      <c r="G187" s="24">
        <f t="shared" si="19"/>
        <v>210.611644208608</v>
      </c>
      <c r="H187" s="24">
        <f t="shared" si="20"/>
        <v>4.6802587601912924</v>
      </c>
      <c r="I187" s="24">
        <f t="shared" si="26"/>
        <v>289.63758595718207</v>
      </c>
      <c r="J187" s="22">
        <f t="shared" si="21"/>
        <v>500.24923016579004</v>
      </c>
      <c r="K187" s="22">
        <f t="shared" si="22"/>
        <v>303.77812401265294</v>
      </c>
      <c r="L187" s="21">
        <f t="shared" si="23"/>
        <v>1</v>
      </c>
      <c r="M187" s="22">
        <f>SUM(J$32:J187)-SUM(K$32:K187)</f>
        <v>30453.021453736503</v>
      </c>
      <c r="N187" s="21"/>
      <c r="O187" s="21"/>
      <c r="P187" s="21"/>
      <c r="Q187" s="21"/>
    </row>
    <row r="188" spans="4:17" hidden="1" x14ac:dyDescent="0.3">
      <c r="D188" s="22" t="str">
        <f t="shared" si="18"/>
        <v/>
      </c>
      <c r="E188" s="21">
        <f t="shared" si="24"/>
        <v>156</v>
      </c>
      <c r="F188" s="22">
        <f t="shared" si="25"/>
        <v>55582.743809433756</v>
      </c>
      <c r="G188" s="24">
        <f t="shared" si="19"/>
        <v>209.52550326126854</v>
      </c>
      <c r="H188" s="24">
        <f t="shared" si="20"/>
        <v>4.6561222946948604</v>
      </c>
      <c r="I188" s="24">
        <f t="shared" si="26"/>
        <v>290.72372690452153</v>
      </c>
      <c r="J188" s="22">
        <f t="shared" si="21"/>
        <v>500.24923016579004</v>
      </c>
      <c r="K188" s="22">
        <f t="shared" si="22"/>
        <v>303.77812401265294</v>
      </c>
      <c r="L188" s="21">
        <f t="shared" si="23"/>
        <v>1</v>
      </c>
      <c r="M188" s="22">
        <f>SUM(J$32:J188)-SUM(K$32:K188)</f>
        <v>30649.492559889644</v>
      </c>
      <c r="N188" s="21"/>
      <c r="O188" s="21"/>
      <c r="P188" s="21"/>
      <c r="Q188" s="21"/>
    </row>
    <row r="189" spans="4:17" hidden="1" x14ac:dyDescent="0.3">
      <c r="D189" s="22" t="str">
        <f t="shared" si="18"/>
        <v/>
      </c>
      <c r="E189" s="21">
        <f t="shared" si="24"/>
        <v>157</v>
      </c>
      <c r="F189" s="22">
        <f t="shared" si="25"/>
        <v>55290.929868553343</v>
      </c>
      <c r="G189" s="24">
        <f t="shared" si="19"/>
        <v>208.43528928537657</v>
      </c>
      <c r="H189" s="24">
        <f t="shared" si="20"/>
        <v>4.631895317452817</v>
      </c>
      <c r="I189" s="24">
        <f t="shared" si="26"/>
        <v>291.8139408804135</v>
      </c>
      <c r="J189" s="22">
        <f t="shared" si="21"/>
        <v>500.24923016579004</v>
      </c>
      <c r="K189" s="22">
        <f t="shared" si="22"/>
        <v>303.77812401265294</v>
      </c>
      <c r="L189" s="21">
        <f t="shared" si="23"/>
        <v>1</v>
      </c>
      <c r="M189" s="22">
        <f>SUM(J$32:J189)-SUM(K$32:K189)</f>
        <v>30845.963666042786</v>
      </c>
      <c r="N189" s="21"/>
      <c r="O189" s="21"/>
      <c r="P189" s="21"/>
      <c r="Q189" s="21"/>
    </row>
    <row r="190" spans="4:17" hidden="1" x14ac:dyDescent="0.3">
      <c r="D190" s="22" t="str">
        <f t="shared" si="18"/>
        <v/>
      </c>
      <c r="E190" s="21">
        <f t="shared" si="24"/>
        <v>158</v>
      </c>
      <c r="F190" s="22">
        <f t="shared" si="25"/>
        <v>54998.021625394627</v>
      </c>
      <c r="G190" s="24">
        <f t="shared" si="19"/>
        <v>207.34098700707503</v>
      </c>
      <c r="H190" s="24">
        <f t="shared" si="20"/>
        <v>4.6075774890461156</v>
      </c>
      <c r="I190" s="24">
        <f t="shared" si="26"/>
        <v>292.90824315871498</v>
      </c>
      <c r="J190" s="22">
        <f t="shared" si="21"/>
        <v>500.24923016579004</v>
      </c>
      <c r="K190" s="22">
        <f t="shared" si="22"/>
        <v>303.77812401265294</v>
      </c>
      <c r="L190" s="21">
        <f t="shared" si="23"/>
        <v>1</v>
      </c>
      <c r="M190" s="22">
        <f>SUM(J$32:J190)-SUM(K$32:K190)</f>
        <v>31042.434772195928</v>
      </c>
      <c r="N190" s="21"/>
      <c r="O190" s="21"/>
      <c r="P190" s="21"/>
      <c r="Q190" s="21"/>
    </row>
    <row r="191" spans="4:17" hidden="1" x14ac:dyDescent="0.3">
      <c r="D191" s="22" t="str">
        <f t="shared" si="18"/>
        <v/>
      </c>
      <c r="E191" s="21">
        <f t="shared" si="24"/>
        <v>159</v>
      </c>
      <c r="F191" s="22">
        <f t="shared" si="25"/>
        <v>54704.01497632407</v>
      </c>
      <c r="G191" s="24">
        <f t="shared" si="19"/>
        <v>206.24258109522984</v>
      </c>
      <c r="H191" s="24">
        <f t="shared" si="20"/>
        <v>4.5831684687828895</v>
      </c>
      <c r="I191" s="24">
        <f t="shared" si="26"/>
        <v>294.00664907056023</v>
      </c>
      <c r="J191" s="22">
        <f t="shared" si="21"/>
        <v>500.24923016579004</v>
      </c>
      <c r="K191" s="22">
        <f t="shared" si="22"/>
        <v>303.77812401265294</v>
      </c>
      <c r="L191" s="21">
        <f t="shared" si="23"/>
        <v>1</v>
      </c>
      <c r="M191" s="22">
        <f>SUM(J$32:J191)-SUM(K$32:K191)</f>
        <v>31238.905878349069</v>
      </c>
      <c r="N191" s="21"/>
      <c r="O191" s="21"/>
      <c r="P191" s="21"/>
      <c r="Q191" s="21"/>
    </row>
    <row r="192" spans="4:17" hidden="1" x14ac:dyDescent="0.3">
      <c r="D192" s="22" t="str">
        <f t="shared" si="18"/>
        <v/>
      </c>
      <c r="E192" s="21">
        <f t="shared" si="24"/>
        <v>160</v>
      </c>
      <c r="F192" s="22">
        <f t="shared" si="25"/>
        <v>54408.905802319496</v>
      </c>
      <c r="G192" s="24">
        <f t="shared" si="19"/>
        <v>205.14005616121526</v>
      </c>
      <c r="H192" s="24">
        <f t="shared" si="20"/>
        <v>4.5586679146936762</v>
      </c>
      <c r="I192" s="24">
        <f t="shared" si="26"/>
        <v>295.10917400457481</v>
      </c>
      <c r="J192" s="22">
        <f t="shared" si="21"/>
        <v>500.24923016579004</v>
      </c>
      <c r="K192" s="22">
        <f t="shared" si="22"/>
        <v>303.77812401265294</v>
      </c>
      <c r="L192" s="21">
        <f t="shared" si="23"/>
        <v>1</v>
      </c>
      <c r="M192" s="22">
        <f>SUM(J$32:J192)-SUM(K$32:K192)</f>
        <v>31435.376984502211</v>
      </c>
      <c r="N192" s="21"/>
      <c r="O192" s="21"/>
      <c r="P192" s="21"/>
      <c r="Q192" s="21"/>
    </row>
    <row r="193" spans="4:17" hidden="1" x14ac:dyDescent="0.3">
      <c r="D193" s="22" t="str">
        <f t="shared" si="18"/>
        <v/>
      </c>
      <c r="E193" s="21">
        <f t="shared" si="24"/>
        <v>161</v>
      </c>
      <c r="F193" s="22">
        <f t="shared" si="25"/>
        <v>54112.689968912404</v>
      </c>
      <c r="G193" s="24">
        <f t="shared" si="19"/>
        <v>204.0333967586981</v>
      </c>
      <c r="H193" s="24">
        <f t="shared" si="20"/>
        <v>4.534075483526629</v>
      </c>
      <c r="I193" s="24">
        <f t="shared" si="26"/>
        <v>296.21583340709196</v>
      </c>
      <c r="J193" s="22">
        <f t="shared" si="21"/>
        <v>500.24923016579004</v>
      </c>
      <c r="K193" s="22">
        <f t="shared" si="22"/>
        <v>303.77812401265294</v>
      </c>
      <c r="L193" s="21">
        <f t="shared" si="23"/>
        <v>1</v>
      </c>
      <c r="M193" s="22">
        <f>SUM(J$32:J193)-SUM(K$32:K193)</f>
        <v>31631.848090655352</v>
      </c>
      <c r="N193" s="21"/>
      <c r="O193" s="21"/>
      <c r="P193" s="21"/>
      <c r="Q193" s="21"/>
    </row>
    <row r="194" spans="4:17" hidden="1" x14ac:dyDescent="0.3">
      <c r="D194" s="22" t="str">
        <f t="shared" si="18"/>
        <v/>
      </c>
      <c r="E194" s="21">
        <f t="shared" si="24"/>
        <v>162</v>
      </c>
      <c r="F194" s="22">
        <f t="shared" si="25"/>
        <v>53815.363326130035</v>
      </c>
      <c r="G194" s="24">
        <f t="shared" si="19"/>
        <v>202.9225873834215</v>
      </c>
      <c r="H194" s="24">
        <f t="shared" si="20"/>
        <v>4.5093908307427037</v>
      </c>
      <c r="I194" s="24">
        <f t="shared" si="26"/>
        <v>297.32664278236854</v>
      </c>
      <c r="J194" s="22">
        <f t="shared" si="21"/>
        <v>500.24923016579004</v>
      </c>
      <c r="K194" s="22">
        <f t="shared" si="22"/>
        <v>303.77812401265294</v>
      </c>
      <c r="L194" s="21">
        <f t="shared" si="23"/>
        <v>1</v>
      </c>
      <c r="M194" s="22">
        <f>SUM(J$32:J194)-SUM(K$32:K194)</f>
        <v>31828.319196808494</v>
      </c>
      <c r="N194" s="21"/>
      <c r="O194" s="21"/>
      <c r="P194" s="21"/>
      <c r="Q194" s="21"/>
    </row>
    <row r="195" spans="4:17" hidden="1" x14ac:dyDescent="0.3">
      <c r="D195" s="22" t="str">
        <f t="shared" si="18"/>
        <v/>
      </c>
      <c r="E195" s="21">
        <f t="shared" si="24"/>
        <v>163</v>
      </c>
      <c r="F195" s="22">
        <f t="shared" si="25"/>
        <v>53516.921708437236</v>
      </c>
      <c r="G195" s="24">
        <f t="shared" si="19"/>
        <v>201.80761247298764</v>
      </c>
      <c r="H195" s="24">
        <f t="shared" si="20"/>
        <v>4.4846136105108405</v>
      </c>
      <c r="I195" s="24">
        <f t="shared" si="26"/>
        <v>298.44161769280242</v>
      </c>
      <c r="J195" s="22">
        <f t="shared" si="21"/>
        <v>500.24923016579004</v>
      </c>
      <c r="K195" s="22">
        <f t="shared" si="22"/>
        <v>303.77812401265294</v>
      </c>
      <c r="L195" s="21">
        <f t="shared" si="23"/>
        <v>1</v>
      </c>
      <c r="M195" s="22">
        <f>SUM(J$32:J195)-SUM(K$32:K195)</f>
        <v>32024.790302961635</v>
      </c>
      <c r="N195" s="21"/>
      <c r="O195" s="21"/>
      <c r="P195" s="21"/>
      <c r="Q195" s="21"/>
    </row>
    <row r="196" spans="4:17" hidden="1" x14ac:dyDescent="0.3">
      <c r="D196" s="22" t="str">
        <f t="shared" si="18"/>
        <v/>
      </c>
      <c r="E196" s="21">
        <f t="shared" si="24"/>
        <v>164</v>
      </c>
      <c r="F196" s="22">
        <f t="shared" si="25"/>
        <v>53217.360934678087</v>
      </c>
      <c r="G196" s="24">
        <f t="shared" si="19"/>
        <v>200.68845640663963</v>
      </c>
      <c r="H196" s="24">
        <f t="shared" si="20"/>
        <v>4.4597434757031067</v>
      </c>
      <c r="I196" s="24">
        <f t="shared" si="26"/>
        <v>299.56077375915038</v>
      </c>
      <c r="J196" s="22">
        <f t="shared" si="21"/>
        <v>500.24923016579004</v>
      </c>
      <c r="K196" s="22">
        <f t="shared" si="22"/>
        <v>303.77812401265294</v>
      </c>
      <c r="L196" s="21">
        <f t="shared" si="23"/>
        <v>1</v>
      </c>
      <c r="M196" s="22">
        <f>SUM(J$32:J196)-SUM(K$32:K196)</f>
        <v>32221.261409114777</v>
      </c>
      <c r="N196" s="21"/>
      <c r="O196" s="21"/>
      <c r="P196" s="21"/>
      <c r="Q196" s="21"/>
    </row>
    <row r="197" spans="4:17" hidden="1" x14ac:dyDescent="0.3">
      <c r="D197" s="22" t="str">
        <f t="shared" si="18"/>
        <v/>
      </c>
      <c r="E197" s="21">
        <f t="shared" si="24"/>
        <v>165</v>
      </c>
      <c r="F197" s="22">
        <f t="shared" si="25"/>
        <v>52916.676808017342</v>
      </c>
      <c r="G197" s="24">
        <f t="shared" si="19"/>
        <v>199.5651035050428</v>
      </c>
      <c r="H197" s="24">
        <f t="shared" si="20"/>
        <v>4.4347800778898447</v>
      </c>
      <c r="I197" s="24">
        <f t="shared" si="26"/>
        <v>300.68412666074721</v>
      </c>
      <c r="J197" s="22">
        <f t="shared" si="21"/>
        <v>500.24923016579004</v>
      </c>
      <c r="K197" s="22">
        <f t="shared" si="22"/>
        <v>303.77812401265294</v>
      </c>
      <c r="L197" s="21">
        <f t="shared" si="23"/>
        <v>1</v>
      </c>
      <c r="M197" s="22">
        <f>SUM(J$32:J197)-SUM(K$32:K197)</f>
        <v>32417.732515267919</v>
      </c>
      <c r="N197" s="21"/>
      <c r="O197" s="21"/>
      <c r="P197" s="21"/>
      <c r="Q197" s="21"/>
    </row>
    <row r="198" spans="4:17" hidden="1" x14ac:dyDescent="0.3">
      <c r="D198" s="22" t="str">
        <f t="shared" si="18"/>
        <v/>
      </c>
      <c r="E198" s="21">
        <f t="shared" si="24"/>
        <v>166</v>
      </c>
      <c r="F198" s="22">
        <f t="shared" si="25"/>
        <v>52614.865115881621</v>
      </c>
      <c r="G198" s="24">
        <f t="shared" si="19"/>
        <v>198.43753803006504</v>
      </c>
      <c r="H198" s="24">
        <f t="shared" si="20"/>
        <v>4.4097230673347827</v>
      </c>
      <c r="I198" s="24">
        <f t="shared" si="26"/>
        <v>301.81169213572502</v>
      </c>
      <c r="J198" s="22">
        <f t="shared" si="21"/>
        <v>500.24923016579004</v>
      </c>
      <c r="K198" s="22">
        <f t="shared" si="22"/>
        <v>303.77812401265294</v>
      </c>
      <c r="L198" s="21">
        <f t="shared" si="23"/>
        <v>1</v>
      </c>
      <c r="M198" s="22">
        <f>SUM(J$32:J198)-SUM(K$32:K198)</f>
        <v>32614.20362142106</v>
      </c>
      <c r="N198" s="21"/>
      <c r="O198" s="21"/>
      <c r="P198" s="21"/>
      <c r="Q198" s="21"/>
    </row>
    <row r="199" spans="4:17" hidden="1" x14ac:dyDescent="0.3">
      <c r="D199" s="22" t="str">
        <f t="shared" si="18"/>
        <v/>
      </c>
      <c r="E199" s="21">
        <f t="shared" si="24"/>
        <v>167</v>
      </c>
      <c r="F199" s="22">
        <f t="shared" si="25"/>
        <v>52311.921629900389</v>
      </c>
      <c r="G199" s="24">
        <f t="shared" si="19"/>
        <v>197.30574418455606</v>
      </c>
      <c r="H199" s="24">
        <f t="shared" si="20"/>
        <v>4.3845720929901395</v>
      </c>
      <c r="I199" s="24">
        <f t="shared" si="26"/>
        <v>302.94348598123395</v>
      </c>
      <c r="J199" s="22">
        <f t="shared" si="21"/>
        <v>500.24923016579004</v>
      </c>
      <c r="K199" s="22">
        <f t="shared" si="22"/>
        <v>303.77812401265294</v>
      </c>
      <c r="L199" s="21">
        <f t="shared" si="23"/>
        <v>1</v>
      </c>
      <c r="M199" s="22">
        <f>SUM(J$32:J199)-SUM(K$32:K199)</f>
        <v>32810.674727574202</v>
      </c>
      <c r="N199" s="21"/>
      <c r="O199" s="21"/>
      <c r="P199" s="21"/>
      <c r="Q199" s="21"/>
    </row>
    <row r="200" spans="4:17" hidden="1" x14ac:dyDescent="0.3">
      <c r="D200" s="22" t="str">
        <f t="shared" si="18"/>
        <v/>
      </c>
      <c r="E200" s="21">
        <f t="shared" si="24"/>
        <v>168</v>
      </c>
      <c r="F200" s="22">
        <f t="shared" si="25"/>
        <v>52007.842105846728</v>
      </c>
      <c r="G200" s="24">
        <f t="shared" si="19"/>
        <v>196.16970611212648</v>
      </c>
      <c r="H200" s="24">
        <f t="shared" si="20"/>
        <v>4.3593268024917027</v>
      </c>
      <c r="I200" s="24">
        <f t="shared" si="26"/>
        <v>304.07952405366359</v>
      </c>
      <c r="J200" s="22">
        <f t="shared" si="21"/>
        <v>500.24923016579004</v>
      </c>
      <c r="K200" s="22">
        <f t="shared" si="22"/>
        <v>303.77812401265294</v>
      </c>
      <c r="L200" s="21">
        <f t="shared" si="23"/>
        <v>1</v>
      </c>
      <c r="M200" s="22">
        <f>SUM(J$32:J200)-SUM(K$32:K200)</f>
        <v>33007.145833727343</v>
      </c>
      <c r="N200" s="21"/>
      <c r="O200" s="21"/>
      <c r="P200" s="21"/>
      <c r="Q200" s="21"/>
    </row>
    <row r="201" spans="4:17" hidden="1" x14ac:dyDescent="0.3">
      <c r="D201" s="22" t="str">
        <f t="shared" si="18"/>
        <v/>
      </c>
      <c r="E201" s="21">
        <f t="shared" si="24"/>
        <v>169</v>
      </c>
      <c r="F201" s="22">
        <f t="shared" si="25"/>
        <v>51702.622283577861</v>
      </c>
      <c r="G201" s="24">
        <f t="shared" si="19"/>
        <v>195.02940789692522</v>
      </c>
      <c r="H201" s="24">
        <f t="shared" si="20"/>
        <v>4.3339868421538981</v>
      </c>
      <c r="I201" s="24">
        <f t="shared" si="26"/>
        <v>305.21982226886485</v>
      </c>
      <c r="J201" s="22">
        <f t="shared" si="21"/>
        <v>500.24923016579004</v>
      </c>
      <c r="K201" s="22">
        <f t="shared" si="22"/>
        <v>303.77812401265294</v>
      </c>
      <c r="L201" s="21">
        <f t="shared" si="23"/>
        <v>1</v>
      </c>
      <c r="M201" s="22">
        <f>SUM(J$32:J201)-SUM(K$32:K201)</f>
        <v>33203.616939880485</v>
      </c>
      <c r="N201" s="21"/>
      <c r="O201" s="21"/>
      <c r="P201" s="21"/>
      <c r="Q201" s="21"/>
    </row>
    <row r="202" spans="4:17" hidden="1" x14ac:dyDescent="0.3">
      <c r="D202" s="22" t="str">
        <f t="shared" si="18"/>
        <v/>
      </c>
      <c r="E202" s="21">
        <f t="shared" si="24"/>
        <v>170</v>
      </c>
      <c r="F202" s="22">
        <f t="shared" si="25"/>
        <v>51396.257886975487</v>
      </c>
      <c r="G202" s="24">
        <f t="shared" si="19"/>
        <v>193.88483356341695</v>
      </c>
      <c r="H202" s="24">
        <f t="shared" si="20"/>
        <v>4.3085518569648258</v>
      </c>
      <c r="I202" s="24">
        <f t="shared" si="26"/>
        <v>306.36439660237306</v>
      </c>
      <c r="J202" s="22">
        <f t="shared" si="21"/>
        <v>500.24923016579004</v>
      </c>
      <c r="K202" s="22">
        <f t="shared" si="22"/>
        <v>303.77812401265294</v>
      </c>
      <c r="L202" s="21">
        <f t="shared" si="23"/>
        <v>1</v>
      </c>
      <c r="M202" s="22">
        <f>SUM(J$32:J202)-SUM(K$32:K202)</f>
        <v>33400.088046033627</v>
      </c>
      <c r="N202" s="21"/>
      <c r="O202" s="21"/>
      <c r="P202" s="21"/>
      <c r="Q202" s="21"/>
    </row>
    <row r="203" spans="4:17" hidden="1" x14ac:dyDescent="0.3">
      <c r="D203" s="22" t="str">
        <f t="shared" si="18"/>
        <v/>
      </c>
      <c r="E203" s="21">
        <f t="shared" si="24"/>
        <v>171</v>
      </c>
      <c r="F203" s="22">
        <f t="shared" si="25"/>
        <v>51088.744623885854</v>
      </c>
      <c r="G203" s="24">
        <f t="shared" si="19"/>
        <v>192.73596707615806</v>
      </c>
      <c r="H203" s="24">
        <f t="shared" si="20"/>
        <v>4.2830214905812944</v>
      </c>
      <c r="I203" s="24">
        <f t="shared" si="26"/>
        <v>307.51326308963201</v>
      </c>
      <c r="J203" s="22">
        <f t="shared" si="21"/>
        <v>500.24923016579004</v>
      </c>
      <c r="K203" s="22">
        <f t="shared" si="22"/>
        <v>303.77812401265294</v>
      </c>
      <c r="L203" s="21">
        <f t="shared" si="23"/>
        <v>1</v>
      </c>
      <c r="M203" s="22">
        <f>SUM(J$32:J203)-SUM(K$32:K203)</f>
        <v>33596.559152186768</v>
      </c>
      <c r="N203" s="21"/>
      <c r="O203" s="21"/>
      <c r="P203" s="21"/>
      <c r="Q203" s="21"/>
    </row>
    <row r="204" spans="4:17" hidden="1" x14ac:dyDescent="0.3">
      <c r="D204" s="22" t="str">
        <f t="shared" si="18"/>
        <v/>
      </c>
      <c r="E204" s="21">
        <f t="shared" si="24"/>
        <v>172</v>
      </c>
      <c r="F204" s="22">
        <f t="shared" si="25"/>
        <v>50780.078186059633</v>
      </c>
      <c r="G204" s="24">
        <f t="shared" si="19"/>
        <v>191.58279233957194</v>
      </c>
      <c r="H204" s="24">
        <f t="shared" si="20"/>
        <v>4.2573953853238251</v>
      </c>
      <c r="I204" s="24">
        <f t="shared" si="26"/>
        <v>308.6664378262181</v>
      </c>
      <c r="J204" s="22">
        <f t="shared" si="21"/>
        <v>500.24923016579004</v>
      </c>
      <c r="K204" s="22">
        <f t="shared" si="22"/>
        <v>303.77812401265294</v>
      </c>
      <c r="L204" s="21">
        <f t="shared" si="23"/>
        <v>1</v>
      </c>
      <c r="M204" s="22">
        <f>SUM(J$32:J204)-SUM(K$32:K204)</f>
        <v>33793.03025833991</v>
      </c>
      <c r="N204" s="21"/>
      <c r="O204" s="21"/>
      <c r="P204" s="21"/>
      <c r="Q204" s="21"/>
    </row>
    <row r="205" spans="4:17" hidden="1" x14ac:dyDescent="0.3">
      <c r="D205" s="22" t="str">
        <f t="shared" si="18"/>
        <v/>
      </c>
      <c r="E205" s="21">
        <f t="shared" si="24"/>
        <v>173</v>
      </c>
      <c r="F205" s="22">
        <f t="shared" si="25"/>
        <v>50470.254249091566</v>
      </c>
      <c r="G205" s="24">
        <f t="shared" si="19"/>
        <v>190.42529319772362</v>
      </c>
      <c r="H205" s="24">
        <f t="shared" si="20"/>
        <v>4.2316731821716393</v>
      </c>
      <c r="I205" s="24">
        <f t="shared" si="26"/>
        <v>309.82393696806639</v>
      </c>
      <c r="J205" s="22">
        <f t="shared" si="21"/>
        <v>500.24923016579004</v>
      </c>
      <c r="K205" s="22">
        <f t="shared" si="22"/>
        <v>303.77812401265294</v>
      </c>
      <c r="L205" s="21">
        <f t="shared" si="23"/>
        <v>1</v>
      </c>
      <c r="M205" s="22">
        <f>SUM(J$32:J205)-SUM(K$32:K205)</f>
        <v>33989.501364493051</v>
      </c>
      <c r="N205" s="21"/>
      <c r="O205" s="21"/>
      <c r="P205" s="21"/>
      <c r="Q205" s="21"/>
    </row>
    <row r="206" spans="4:17" hidden="1" x14ac:dyDescent="0.3">
      <c r="D206" s="22" t="str">
        <f t="shared" si="18"/>
        <v/>
      </c>
      <c r="E206" s="21">
        <f t="shared" si="24"/>
        <v>174</v>
      </c>
      <c r="F206" s="22">
        <f t="shared" si="25"/>
        <v>50159.268472359872</v>
      </c>
      <c r="G206" s="24">
        <f t="shared" si="19"/>
        <v>189.26345343409335</v>
      </c>
      <c r="H206" s="24">
        <f t="shared" si="20"/>
        <v>4.2058545207576339</v>
      </c>
      <c r="I206" s="24">
        <f t="shared" si="26"/>
        <v>310.98577673169666</v>
      </c>
      <c r="J206" s="22">
        <f t="shared" si="21"/>
        <v>500.24923016579004</v>
      </c>
      <c r="K206" s="22">
        <f t="shared" si="22"/>
        <v>303.77812401265294</v>
      </c>
      <c r="L206" s="21">
        <f t="shared" si="23"/>
        <v>1</v>
      </c>
      <c r="M206" s="22">
        <f>SUM(J$32:J206)-SUM(K$32:K206)</f>
        <v>34185.972470646193</v>
      </c>
      <c r="N206" s="21"/>
      <c r="O206" s="21"/>
      <c r="P206" s="21"/>
      <c r="Q206" s="21"/>
    </row>
    <row r="207" spans="4:17" hidden="1" x14ac:dyDescent="0.3">
      <c r="D207" s="22" t="str">
        <f t="shared" si="18"/>
        <v/>
      </c>
      <c r="E207" s="21">
        <f t="shared" si="24"/>
        <v>175</v>
      </c>
      <c r="F207" s="22">
        <f t="shared" si="25"/>
        <v>49847.116498965435</v>
      </c>
      <c r="G207" s="24">
        <f t="shared" si="19"/>
        <v>188.09725677134952</v>
      </c>
      <c r="H207" s="24">
        <f t="shared" si="20"/>
        <v>4.1799390393633269</v>
      </c>
      <c r="I207" s="24">
        <f t="shared" si="26"/>
        <v>312.15197339444052</v>
      </c>
      <c r="J207" s="22">
        <f t="shared" si="21"/>
        <v>500.24923016579004</v>
      </c>
      <c r="K207" s="22">
        <f t="shared" si="22"/>
        <v>303.77812401265294</v>
      </c>
      <c r="L207" s="21">
        <f t="shared" si="23"/>
        <v>1</v>
      </c>
      <c r="M207" s="22">
        <f>SUM(J$32:J207)-SUM(K$32:K207)</f>
        <v>34382.443576799335</v>
      </c>
      <c r="N207" s="21"/>
      <c r="O207" s="21"/>
      <c r="P207" s="21"/>
      <c r="Q207" s="21"/>
    </row>
    <row r="208" spans="4:17" hidden="1" x14ac:dyDescent="0.3">
      <c r="D208" s="22" t="str">
        <f t="shared" si="18"/>
        <v/>
      </c>
      <c r="E208" s="21">
        <f t="shared" si="24"/>
        <v>176</v>
      </c>
      <c r="F208" s="22">
        <f t="shared" si="25"/>
        <v>49533.793955670764</v>
      </c>
      <c r="G208" s="24">
        <f t="shared" si="19"/>
        <v>186.92668687112038</v>
      </c>
      <c r="H208" s="24">
        <f t="shared" si="20"/>
        <v>4.15392637491379</v>
      </c>
      <c r="I208" s="24">
        <f t="shared" si="26"/>
        <v>313.32254329466969</v>
      </c>
      <c r="J208" s="22">
        <f t="shared" si="21"/>
        <v>500.24923016579004</v>
      </c>
      <c r="K208" s="22">
        <f t="shared" si="22"/>
        <v>303.77812401265294</v>
      </c>
      <c r="L208" s="21">
        <f t="shared" si="23"/>
        <v>1</v>
      </c>
      <c r="M208" s="22">
        <f>SUM(J$32:J208)-SUM(K$32:K208)</f>
        <v>34578.914682952476</v>
      </c>
      <c r="N208" s="21"/>
      <c r="O208" s="21"/>
      <c r="P208" s="21"/>
      <c r="Q208" s="21"/>
    </row>
    <row r="209" spans="4:17" hidden="1" x14ac:dyDescent="0.3">
      <c r="D209" s="22" t="str">
        <f t="shared" si="18"/>
        <v/>
      </c>
      <c r="E209" s="21">
        <f t="shared" si="24"/>
        <v>177</v>
      </c>
      <c r="F209" s="22">
        <f t="shared" si="25"/>
        <v>49219.296452838738</v>
      </c>
      <c r="G209" s="24">
        <f t="shared" si="19"/>
        <v>185.75172733376533</v>
      </c>
      <c r="H209" s="24">
        <f t="shared" si="20"/>
        <v>4.1278161629725671</v>
      </c>
      <c r="I209" s="24">
        <f t="shared" si="26"/>
        <v>314.49750283202468</v>
      </c>
      <c r="J209" s="22">
        <f t="shared" si="21"/>
        <v>500.24923016579004</v>
      </c>
      <c r="K209" s="22">
        <f t="shared" si="22"/>
        <v>303.77812401265294</v>
      </c>
      <c r="L209" s="21">
        <f t="shared" si="23"/>
        <v>1</v>
      </c>
      <c r="M209" s="22">
        <f>SUM(J$32:J209)-SUM(K$32:K209)</f>
        <v>34775.385789105618</v>
      </c>
      <c r="N209" s="21"/>
      <c r="O209" s="21"/>
      <c r="P209" s="21"/>
      <c r="Q209" s="21"/>
    </row>
    <row r="210" spans="4:17" hidden="1" x14ac:dyDescent="0.3">
      <c r="D210" s="22" t="str">
        <f t="shared" si="18"/>
        <v/>
      </c>
      <c r="E210" s="21">
        <f t="shared" si="24"/>
        <v>178</v>
      </c>
      <c r="F210" s="22">
        <f t="shared" si="25"/>
        <v>48903.619584371096</v>
      </c>
      <c r="G210" s="24">
        <f t="shared" si="19"/>
        <v>184.57236169814527</v>
      </c>
      <c r="H210" s="24">
        <f t="shared" si="20"/>
        <v>4.1016080377365656</v>
      </c>
      <c r="I210" s="24">
        <f t="shared" si="26"/>
        <v>315.67686846764479</v>
      </c>
      <c r="J210" s="22">
        <f t="shared" si="21"/>
        <v>500.24923016579004</v>
      </c>
      <c r="K210" s="22">
        <f t="shared" si="22"/>
        <v>303.77812401265294</v>
      </c>
      <c r="L210" s="21">
        <f t="shared" si="23"/>
        <v>1</v>
      </c>
      <c r="M210" s="22">
        <f>SUM(J$32:J210)-SUM(K$32:K210)</f>
        <v>34971.856895258759</v>
      </c>
      <c r="N210" s="21"/>
      <c r="O210" s="21"/>
      <c r="P210" s="21"/>
      <c r="Q210" s="21"/>
    </row>
    <row r="211" spans="4:17" hidden="1" x14ac:dyDescent="0.3">
      <c r="D211" s="22" t="str">
        <f t="shared" si="18"/>
        <v/>
      </c>
      <c r="E211" s="21">
        <f t="shared" si="24"/>
        <v>179</v>
      </c>
      <c r="F211" s="22">
        <f t="shared" si="25"/>
        <v>48586.758927646697</v>
      </c>
      <c r="G211" s="24">
        <f t="shared" si="19"/>
        <v>183.3885734413916</v>
      </c>
      <c r="H211" s="24">
        <f t="shared" si="20"/>
        <v>4.0753016320309285</v>
      </c>
      <c r="I211" s="24">
        <f t="shared" si="26"/>
        <v>316.86065672439844</v>
      </c>
      <c r="J211" s="22">
        <f t="shared" si="21"/>
        <v>500.24923016579004</v>
      </c>
      <c r="K211" s="22">
        <f t="shared" si="22"/>
        <v>303.77812401265294</v>
      </c>
      <c r="L211" s="21">
        <f t="shared" si="23"/>
        <v>1</v>
      </c>
      <c r="M211" s="22">
        <f>SUM(J$32:J211)-SUM(K$32:K211)</f>
        <v>35168.328001411901</v>
      </c>
      <c r="N211" s="21"/>
      <c r="O211" s="21"/>
      <c r="P211" s="21"/>
      <c r="Q211" s="21"/>
    </row>
    <row r="212" spans="4:17" hidden="1" x14ac:dyDescent="0.3">
      <c r="D212" s="22" t="str">
        <f t="shared" si="18"/>
        <v/>
      </c>
      <c r="E212" s="21">
        <f t="shared" si="24"/>
        <v>180</v>
      </c>
      <c r="F212" s="22">
        <f t="shared" si="25"/>
        <v>48268.710043459585</v>
      </c>
      <c r="G212" s="24">
        <f t="shared" si="19"/>
        <v>182.20034597867513</v>
      </c>
      <c r="H212" s="24">
        <f t="shared" si="20"/>
        <v>4.0488965773038954</v>
      </c>
      <c r="I212" s="24">
        <f t="shared" si="26"/>
        <v>318.04888418711494</v>
      </c>
      <c r="J212" s="22">
        <f t="shared" si="21"/>
        <v>500.24923016579004</v>
      </c>
      <c r="K212" s="22">
        <f t="shared" si="22"/>
        <v>303.77812401265294</v>
      </c>
      <c r="L212" s="21">
        <f t="shared" si="23"/>
        <v>1</v>
      </c>
      <c r="M212" s="22">
        <f>SUM(J$32:J212)-SUM(K$32:K212)</f>
        <v>35364.799107565043</v>
      </c>
      <c r="N212" s="21"/>
      <c r="O212" s="21"/>
      <c r="P212" s="21"/>
      <c r="Q212" s="21"/>
    </row>
    <row r="213" spans="4:17" hidden="1" x14ac:dyDescent="0.3">
      <c r="D213" s="22" t="str">
        <f t="shared" si="18"/>
        <v/>
      </c>
      <c r="E213" s="21">
        <f t="shared" si="24"/>
        <v>181</v>
      </c>
      <c r="F213" s="22">
        <f t="shared" si="25"/>
        <v>47949.468475956768</v>
      </c>
      <c r="G213" s="24">
        <f t="shared" si="19"/>
        <v>181.00766266297344</v>
      </c>
      <c r="H213" s="24">
        <f t="shared" si="20"/>
        <v>4.0223925036216359</v>
      </c>
      <c r="I213" s="24">
        <f t="shared" si="26"/>
        <v>319.24156750281657</v>
      </c>
      <c r="J213" s="22">
        <f t="shared" si="21"/>
        <v>500.24923016579004</v>
      </c>
      <c r="K213" s="22">
        <f t="shared" si="22"/>
        <v>303.77812401265294</v>
      </c>
      <c r="L213" s="21">
        <f t="shared" si="23"/>
        <v>1</v>
      </c>
      <c r="M213" s="22">
        <f>SUM(J$32:J213)-SUM(K$32:K213)</f>
        <v>35561.270213718184</v>
      </c>
      <c r="N213" s="21"/>
      <c r="O213" s="21"/>
      <c r="P213" s="21"/>
      <c r="Q213" s="21"/>
    </row>
    <row r="214" spans="4:17" hidden="1" x14ac:dyDescent="0.3">
      <c r="D214" s="22" t="str">
        <f t="shared" si="18"/>
        <v/>
      </c>
      <c r="E214" s="21">
        <f t="shared" si="24"/>
        <v>182</v>
      </c>
      <c r="F214" s="22">
        <f t="shared" si="25"/>
        <v>47629.029752575814</v>
      </c>
      <c r="G214" s="24">
        <f t="shared" si="19"/>
        <v>179.81050678483788</v>
      </c>
      <c r="H214" s="24">
        <f t="shared" si="20"/>
        <v>3.9957890396630678</v>
      </c>
      <c r="I214" s="24">
        <f t="shared" si="26"/>
        <v>320.43872338095218</v>
      </c>
      <c r="J214" s="22">
        <f t="shared" si="21"/>
        <v>500.24923016579004</v>
      </c>
      <c r="K214" s="22">
        <f t="shared" si="22"/>
        <v>303.77812401265294</v>
      </c>
      <c r="L214" s="21">
        <f t="shared" si="23"/>
        <v>1</v>
      </c>
      <c r="M214" s="22">
        <f>SUM(J$32:J214)-SUM(K$32:K214)</f>
        <v>35757.741319871326</v>
      </c>
      <c r="N214" s="21"/>
      <c r="O214" s="21"/>
      <c r="P214" s="21"/>
      <c r="Q214" s="21"/>
    </row>
    <row r="215" spans="4:17" hidden="1" x14ac:dyDescent="0.3">
      <c r="D215" s="22" t="str">
        <f t="shared" si="18"/>
        <v/>
      </c>
      <c r="E215" s="21">
        <f t="shared" si="24"/>
        <v>183</v>
      </c>
      <c r="F215" s="22">
        <f t="shared" si="25"/>
        <v>47307.389383982183</v>
      </c>
      <c r="G215" s="24">
        <f t="shared" si="19"/>
        <v>178.6088615721593</v>
      </c>
      <c r="H215" s="24">
        <f t="shared" si="20"/>
        <v>3.9690858127146544</v>
      </c>
      <c r="I215" s="24">
        <f t="shared" si="26"/>
        <v>321.64036859363074</v>
      </c>
      <c r="J215" s="22">
        <f t="shared" si="21"/>
        <v>500.24923016579004</v>
      </c>
      <c r="K215" s="22">
        <f t="shared" si="22"/>
        <v>303.77812401265294</v>
      </c>
      <c r="L215" s="21">
        <f t="shared" si="23"/>
        <v>1</v>
      </c>
      <c r="M215" s="22">
        <f>SUM(J$32:J215)-SUM(K$32:K215)</f>
        <v>35954.212426024467</v>
      </c>
      <c r="N215" s="21"/>
      <c r="O215" s="21"/>
      <c r="P215" s="21"/>
      <c r="Q215" s="21"/>
    </row>
    <row r="216" spans="4:17" hidden="1" x14ac:dyDescent="0.3">
      <c r="D216" s="22" t="str">
        <f t="shared" si="18"/>
        <v/>
      </c>
      <c r="E216" s="21">
        <f t="shared" si="24"/>
        <v>184</v>
      </c>
      <c r="F216" s="22">
        <f t="shared" si="25"/>
        <v>46984.542864006326</v>
      </c>
      <c r="G216" s="24">
        <f t="shared" si="19"/>
        <v>177.40271018993317</v>
      </c>
      <c r="H216" s="24">
        <f t="shared" si="20"/>
        <v>3.9422824486651855</v>
      </c>
      <c r="I216" s="24">
        <f t="shared" si="26"/>
        <v>322.84651997585684</v>
      </c>
      <c r="J216" s="22">
        <f t="shared" si="21"/>
        <v>500.24923016579004</v>
      </c>
      <c r="K216" s="22">
        <f t="shared" si="22"/>
        <v>303.77812401265294</v>
      </c>
      <c r="L216" s="21">
        <f t="shared" si="23"/>
        <v>1</v>
      </c>
      <c r="M216" s="22">
        <f>SUM(J$32:J216)-SUM(K$32:K216)</f>
        <v>36150.683532177609</v>
      </c>
      <c r="N216" s="21"/>
      <c r="O216" s="21"/>
      <c r="P216" s="21"/>
      <c r="Q216" s="21"/>
    </row>
    <row r="217" spans="4:17" hidden="1" x14ac:dyDescent="0.3">
      <c r="D217" s="22" t="str">
        <f t="shared" si="18"/>
        <v/>
      </c>
      <c r="E217" s="21">
        <f t="shared" si="24"/>
        <v>185</v>
      </c>
      <c r="F217" s="22">
        <f t="shared" si="25"/>
        <v>46660.485669580557</v>
      </c>
      <c r="G217" s="24">
        <f t="shared" si="19"/>
        <v>176.1920357400237</v>
      </c>
      <c r="H217" s="24">
        <f t="shared" si="20"/>
        <v>3.9153785720005305</v>
      </c>
      <c r="I217" s="24">
        <f t="shared" si="26"/>
        <v>324.05719442576634</v>
      </c>
      <c r="J217" s="22">
        <f t="shared" si="21"/>
        <v>500.24923016579004</v>
      </c>
      <c r="K217" s="22">
        <f t="shared" si="22"/>
        <v>303.77812401265294</v>
      </c>
      <c r="L217" s="21">
        <f t="shared" si="23"/>
        <v>1</v>
      </c>
      <c r="M217" s="22">
        <f>SUM(J$32:J217)-SUM(K$32:K217)</f>
        <v>36347.15463833075</v>
      </c>
      <c r="N217" s="21"/>
      <c r="O217" s="21"/>
      <c r="P217" s="21"/>
      <c r="Q217" s="21"/>
    </row>
    <row r="218" spans="4:17" hidden="1" x14ac:dyDescent="0.3">
      <c r="D218" s="22" t="str">
        <f t="shared" si="18"/>
        <v/>
      </c>
      <c r="E218" s="21">
        <f t="shared" si="24"/>
        <v>186</v>
      </c>
      <c r="F218" s="22">
        <f t="shared" si="25"/>
        <v>46335.213260675693</v>
      </c>
      <c r="G218" s="24">
        <f t="shared" si="19"/>
        <v>174.97682126092707</v>
      </c>
      <c r="H218" s="24">
        <f t="shared" si="20"/>
        <v>3.8883738057983837</v>
      </c>
      <c r="I218" s="24">
        <f t="shared" si="26"/>
        <v>325.27240890486297</v>
      </c>
      <c r="J218" s="22">
        <f t="shared" si="21"/>
        <v>500.24923016579004</v>
      </c>
      <c r="K218" s="22">
        <f t="shared" si="22"/>
        <v>303.77812401265294</v>
      </c>
      <c r="L218" s="21">
        <f t="shared" si="23"/>
        <v>1</v>
      </c>
      <c r="M218" s="22">
        <f>SUM(J$32:J218)-SUM(K$32:K218)</f>
        <v>36543.625744483892</v>
      </c>
      <c r="N218" s="21"/>
      <c r="O218" s="21"/>
      <c r="P218" s="21"/>
      <c r="Q218" s="21"/>
    </row>
    <row r="219" spans="4:17" hidden="1" x14ac:dyDescent="0.3">
      <c r="D219" s="22" t="str">
        <f t="shared" si="18"/>
        <v/>
      </c>
      <c r="E219" s="21">
        <f t="shared" si="24"/>
        <v>187</v>
      </c>
      <c r="F219" s="22">
        <f t="shared" si="25"/>
        <v>46008.721080237439</v>
      </c>
      <c r="G219" s="24">
        <f t="shared" si="19"/>
        <v>173.75704972753385</v>
      </c>
      <c r="H219" s="24">
        <f t="shared" si="20"/>
        <v>3.8612677717229782</v>
      </c>
      <c r="I219" s="24">
        <f t="shared" si="26"/>
        <v>326.49218043825618</v>
      </c>
      <c r="J219" s="22">
        <f t="shared" si="21"/>
        <v>500.24923016579004</v>
      </c>
      <c r="K219" s="22">
        <f t="shared" si="22"/>
        <v>303.77812401265294</v>
      </c>
      <c r="L219" s="21">
        <f t="shared" si="23"/>
        <v>1</v>
      </c>
      <c r="M219" s="22">
        <f>SUM(J$32:J219)-SUM(K$32:K219)</f>
        <v>36740.096850637034</v>
      </c>
      <c r="N219" s="21"/>
      <c r="O219" s="21"/>
      <c r="P219" s="21"/>
      <c r="Q219" s="21"/>
    </row>
    <row r="220" spans="4:17" hidden="1" x14ac:dyDescent="0.3">
      <c r="D220" s="22" t="str">
        <f t="shared" si="18"/>
        <v/>
      </c>
      <c r="E220" s="21">
        <f t="shared" si="24"/>
        <v>188</v>
      </c>
      <c r="F220" s="22">
        <f t="shared" si="25"/>
        <v>45681.004554122541</v>
      </c>
      <c r="G220" s="24">
        <f t="shared" si="19"/>
        <v>172.5327040508904</v>
      </c>
      <c r="H220" s="24">
        <f t="shared" si="20"/>
        <v>3.8340600900197899</v>
      </c>
      <c r="I220" s="24">
        <f t="shared" si="26"/>
        <v>327.71652611489964</v>
      </c>
      <c r="J220" s="22">
        <f t="shared" si="21"/>
        <v>500.24923016579004</v>
      </c>
      <c r="K220" s="22">
        <f t="shared" si="22"/>
        <v>303.77812401265294</v>
      </c>
      <c r="L220" s="21">
        <f t="shared" si="23"/>
        <v>1</v>
      </c>
      <c r="M220" s="22">
        <f>SUM(J$32:J220)-SUM(K$32:K220)</f>
        <v>36936.567956790175</v>
      </c>
      <c r="N220" s="21"/>
      <c r="O220" s="21"/>
      <c r="P220" s="21"/>
      <c r="Q220" s="21"/>
    </row>
    <row r="221" spans="4:17" hidden="1" x14ac:dyDescent="0.3">
      <c r="D221" s="22" t="str">
        <f t="shared" si="18"/>
        <v/>
      </c>
      <c r="E221" s="21">
        <f t="shared" si="24"/>
        <v>189</v>
      </c>
      <c r="F221" s="22">
        <f t="shared" si="25"/>
        <v>45352.059091034709</v>
      </c>
      <c r="G221" s="24">
        <f t="shared" si="19"/>
        <v>171.30376707795952</v>
      </c>
      <c r="H221" s="24">
        <f t="shared" si="20"/>
        <v>3.8067503795102149</v>
      </c>
      <c r="I221" s="24">
        <f t="shared" si="26"/>
        <v>328.94546308783049</v>
      </c>
      <c r="J221" s="22">
        <f t="shared" si="21"/>
        <v>500.24923016579004</v>
      </c>
      <c r="K221" s="22">
        <f t="shared" si="22"/>
        <v>303.77812401265294</v>
      </c>
      <c r="L221" s="21">
        <f t="shared" si="23"/>
        <v>1</v>
      </c>
      <c r="M221" s="22">
        <f>SUM(J$32:J221)-SUM(K$32:K221)</f>
        <v>37133.039062943317</v>
      </c>
      <c r="N221" s="21"/>
      <c r="O221" s="21"/>
      <c r="P221" s="21"/>
      <c r="Q221" s="21"/>
    </row>
    <row r="222" spans="4:17" hidden="1" x14ac:dyDescent="0.3">
      <c r="D222" s="22" t="str">
        <f t="shared" si="18"/>
        <v/>
      </c>
      <c r="E222" s="21">
        <f t="shared" si="24"/>
        <v>190</v>
      </c>
      <c r="F222" s="22">
        <f t="shared" si="25"/>
        <v>45021.880082460302</v>
      </c>
      <c r="G222" s="24">
        <f t="shared" si="19"/>
        <v>170.07022159138015</v>
      </c>
      <c r="H222" s="24">
        <f t="shared" si="20"/>
        <v>3.7793382575862289</v>
      </c>
      <c r="I222" s="24">
        <f t="shared" si="26"/>
        <v>330.17900857440986</v>
      </c>
      <c r="J222" s="22">
        <f t="shared" si="21"/>
        <v>500.24923016579004</v>
      </c>
      <c r="K222" s="22">
        <f t="shared" si="22"/>
        <v>303.77812401265294</v>
      </c>
      <c r="L222" s="21">
        <f t="shared" si="23"/>
        <v>1</v>
      </c>
      <c r="M222" s="22">
        <f>SUM(J$32:J222)-SUM(K$32:K222)</f>
        <v>37329.510169096458</v>
      </c>
      <c r="N222" s="21"/>
      <c r="O222" s="21"/>
      <c r="P222" s="21"/>
      <c r="Q222" s="21"/>
    </row>
    <row r="223" spans="4:17" hidden="1" x14ac:dyDescent="0.3">
      <c r="D223" s="22" t="str">
        <f t="shared" si="18"/>
        <v/>
      </c>
      <c r="E223" s="21">
        <f t="shared" si="24"/>
        <v>191</v>
      </c>
      <c r="F223" s="22">
        <f t="shared" si="25"/>
        <v>44690.462902603736</v>
      </c>
      <c r="G223" s="24">
        <f t="shared" si="19"/>
        <v>168.83205030922613</v>
      </c>
      <c r="H223" s="24">
        <f t="shared" si="20"/>
        <v>3.7518233402050285</v>
      </c>
      <c r="I223" s="24">
        <f t="shared" si="26"/>
        <v>331.41717985656391</v>
      </c>
      <c r="J223" s="22">
        <f t="shared" si="21"/>
        <v>500.24923016579004</v>
      </c>
      <c r="K223" s="22">
        <f t="shared" si="22"/>
        <v>303.77812401265294</v>
      </c>
      <c r="L223" s="21">
        <f t="shared" si="23"/>
        <v>1</v>
      </c>
      <c r="M223" s="22">
        <f>SUM(J$32:J223)-SUM(K$32:K223)</f>
        <v>37525.9812752496</v>
      </c>
      <c r="N223" s="21"/>
      <c r="O223" s="21"/>
      <c r="P223" s="21"/>
      <c r="Q223" s="21"/>
    </row>
    <row r="224" spans="4:17" hidden="1" x14ac:dyDescent="0.3">
      <c r="D224" s="22" t="str">
        <f t="shared" si="18"/>
        <v/>
      </c>
      <c r="E224" s="21">
        <f t="shared" si="24"/>
        <v>192</v>
      </c>
      <c r="F224" s="22">
        <f t="shared" si="25"/>
        <v>44357.802908322708</v>
      </c>
      <c r="G224" s="24">
        <f t="shared" si="19"/>
        <v>167.58923588476401</v>
      </c>
      <c r="H224" s="24">
        <f t="shared" si="20"/>
        <v>3.7242052418836482</v>
      </c>
      <c r="I224" s="24">
        <f t="shared" si="26"/>
        <v>332.659994281026</v>
      </c>
      <c r="J224" s="22">
        <f t="shared" si="21"/>
        <v>500.24923016579004</v>
      </c>
      <c r="K224" s="22">
        <f t="shared" si="22"/>
        <v>303.77812401265294</v>
      </c>
      <c r="L224" s="21">
        <f t="shared" si="23"/>
        <v>1</v>
      </c>
      <c r="M224" s="22">
        <f>SUM(J$32:J224)-SUM(K$32:K224)</f>
        <v>37722.452381402742</v>
      </c>
      <c r="N224" s="21"/>
      <c r="O224" s="21"/>
      <c r="P224" s="21"/>
      <c r="Q224" s="21"/>
    </row>
    <row r="225" spans="4:17" hidden="1" x14ac:dyDescent="0.3">
      <c r="D225" s="22" t="str">
        <f t="shared" ref="D225:D288" si="27">IF(E225=$F$13*$B$12,M225,"")</f>
        <v/>
      </c>
      <c r="E225" s="21">
        <f t="shared" si="24"/>
        <v>193</v>
      </c>
      <c r="F225" s="22">
        <f t="shared" si="25"/>
        <v>44023.895439063126</v>
      </c>
      <c r="G225" s="24">
        <f t="shared" ref="G225:G288" si="28">IF($E225="","",$F224*$F$16/$B$12)</f>
        <v>166.34176090621017</v>
      </c>
      <c r="H225" s="24">
        <f t="shared" ref="H225:H288" si="29">IF($E225="","",$F224*$B$19/$B$12)</f>
        <v>3.6964835756935623</v>
      </c>
      <c r="I225" s="24">
        <f t="shared" si="26"/>
        <v>333.9074692595799</v>
      </c>
      <c r="J225" s="22">
        <f t="shared" ref="J225:J288" si="30">IF($E225="","",IF($L225=0,$F224*$F$16/$B$12,PMT($F$16/$B$12,$B$11,-$F$11,0,0)))</f>
        <v>500.24923016579004</v>
      </c>
      <c r="K225" s="22">
        <f t="shared" ref="K225:K288" si="31">IF($E225="","",IF($L225=0,$F224*$B$19/$B$12,PMT($B$19/$B$12,$B$11,-$F$11,0,0)))</f>
        <v>303.77812401265294</v>
      </c>
      <c r="L225" s="21">
        <f t="shared" ref="L225:L288" si="32">IF(E225=$F$15,1,0+L224)</f>
        <v>1</v>
      </c>
      <c r="M225" s="22">
        <f>SUM(J$32:J225)-SUM(K$32:K225)</f>
        <v>37918.923487555883</v>
      </c>
      <c r="N225" s="21"/>
      <c r="O225" s="21"/>
      <c r="P225" s="21"/>
      <c r="Q225" s="21"/>
    </row>
    <row r="226" spans="4:17" hidden="1" x14ac:dyDescent="0.3">
      <c r="D226" s="22" t="str">
        <f t="shared" si="27"/>
        <v/>
      </c>
      <c r="E226" s="21">
        <f t="shared" ref="E226:E289" si="33">IF(E225="","",IF(E225+1&lt;=$B$10,E225+1,""))</f>
        <v>194</v>
      </c>
      <c r="F226" s="22">
        <f t="shared" ref="F226:F289" si="34">IF(E226="","",F225-I226)</f>
        <v>43688.735816793822</v>
      </c>
      <c r="G226" s="24">
        <f t="shared" si="28"/>
        <v>165.08960789648671</v>
      </c>
      <c r="H226" s="24">
        <f t="shared" si="29"/>
        <v>3.6686579532552641</v>
      </c>
      <c r="I226" s="24">
        <f t="shared" ref="I226:I289" si="35">IF(E226="","",J226-G226)</f>
        <v>335.15962226930333</v>
      </c>
      <c r="J226" s="22">
        <f t="shared" si="30"/>
        <v>500.24923016579004</v>
      </c>
      <c r="K226" s="22">
        <f t="shared" si="31"/>
        <v>303.77812401265294</v>
      </c>
      <c r="L226" s="21">
        <f t="shared" si="32"/>
        <v>1</v>
      </c>
      <c r="M226" s="22">
        <f>SUM(J$32:J226)-SUM(K$32:K226)</f>
        <v>38115.394593709025</v>
      </c>
      <c r="N226" s="21"/>
      <c r="O226" s="21"/>
      <c r="P226" s="21"/>
      <c r="Q226" s="21"/>
    </row>
    <row r="227" spans="4:17" hidden="1" x14ac:dyDescent="0.3">
      <c r="D227" s="22" t="str">
        <f t="shared" si="27"/>
        <v/>
      </c>
      <c r="E227" s="21">
        <f t="shared" si="33"/>
        <v>195</v>
      </c>
      <c r="F227" s="22">
        <f t="shared" si="34"/>
        <v>43352.31934594101</v>
      </c>
      <c r="G227" s="24">
        <f t="shared" si="28"/>
        <v>163.83275931297683</v>
      </c>
      <c r="H227" s="24">
        <f t="shared" si="29"/>
        <v>3.6407279847328216</v>
      </c>
      <c r="I227" s="24">
        <f t="shared" si="35"/>
        <v>336.41647085281318</v>
      </c>
      <c r="J227" s="22">
        <f t="shared" si="30"/>
        <v>500.24923016579004</v>
      </c>
      <c r="K227" s="22">
        <f t="shared" si="31"/>
        <v>303.77812401265294</v>
      </c>
      <c r="L227" s="21">
        <f t="shared" si="32"/>
        <v>1</v>
      </c>
      <c r="M227" s="22">
        <f>SUM(J$32:J227)-SUM(K$32:K227)</f>
        <v>38311.865699862166</v>
      </c>
      <c r="N227" s="21"/>
      <c r="O227" s="21"/>
      <c r="P227" s="21"/>
      <c r="Q227" s="21"/>
    </row>
    <row r="228" spans="4:17" hidden="1" x14ac:dyDescent="0.3">
      <c r="D228" s="22" t="str">
        <f t="shared" si="27"/>
        <v/>
      </c>
      <c r="E228" s="21">
        <f t="shared" si="33"/>
        <v>196</v>
      </c>
      <c r="F228" s="22">
        <f t="shared" si="34"/>
        <v>43014.6413133225</v>
      </c>
      <c r="G228" s="24">
        <f t="shared" si="28"/>
        <v>162.57119754727879</v>
      </c>
      <c r="H228" s="24">
        <f t="shared" si="29"/>
        <v>3.6126932788284205</v>
      </c>
      <c r="I228" s="24">
        <f t="shared" si="35"/>
        <v>337.67803261851122</v>
      </c>
      <c r="J228" s="22">
        <f t="shared" si="30"/>
        <v>500.24923016579004</v>
      </c>
      <c r="K228" s="22">
        <f t="shared" si="31"/>
        <v>303.77812401265294</v>
      </c>
      <c r="L228" s="21">
        <f t="shared" si="32"/>
        <v>1</v>
      </c>
      <c r="M228" s="22">
        <f>SUM(J$32:J228)-SUM(K$32:K228)</f>
        <v>38508.336806015308</v>
      </c>
      <c r="N228" s="21"/>
      <c r="O228" s="21"/>
      <c r="P228" s="21"/>
      <c r="Q228" s="21"/>
    </row>
    <row r="229" spans="4:17" hidden="1" x14ac:dyDescent="0.3">
      <c r="D229" s="22" t="str">
        <f t="shared" si="27"/>
        <v/>
      </c>
      <c r="E229" s="21">
        <f t="shared" si="33"/>
        <v>197</v>
      </c>
      <c r="F229" s="22">
        <f t="shared" si="34"/>
        <v>42675.696988081669</v>
      </c>
      <c r="G229" s="24">
        <f t="shared" si="28"/>
        <v>161.30490492495937</v>
      </c>
      <c r="H229" s="24">
        <f t="shared" si="29"/>
        <v>3.5845534427768779</v>
      </c>
      <c r="I229" s="24">
        <f t="shared" si="35"/>
        <v>338.94432524083066</v>
      </c>
      <c r="J229" s="22">
        <f t="shared" si="30"/>
        <v>500.24923016579004</v>
      </c>
      <c r="K229" s="22">
        <f t="shared" si="31"/>
        <v>303.77812401265294</v>
      </c>
      <c r="L229" s="21">
        <f t="shared" si="32"/>
        <v>1</v>
      </c>
      <c r="M229" s="22">
        <f>SUM(J$32:J229)-SUM(K$32:K229)</f>
        <v>38704.80791216845</v>
      </c>
      <c r="N229" s="21"/>
      <c r="O229" s="21"/>
      <c r="P229" s="21"/>
      <c r="Q229" s="21"/>
    </row>
    <row r="230" spans="4:17" hidden="1" x14ac:dyDescent="0.3">
      <c r="D230" s="22" t="str">
        <f t="shared" si="27"/>
        <v/>
      </c>
      <c r="E230" s="21">
        <f t="shared" si="33"/>
        <v>198</v>
      </c>
      <c r="F230" s="22">
        <f t="shared" si="34"/>
        <v>42335.481621621184</v>
      </c>
      <c r="G230" s="24">
        <f t="shared" si="28"/>
        <v>160.03386370530626</v>
      </c>
      <c r="H230" s="24">
        <f t="shared" si="29"/>
        <v>3.5563080823401418</v>
      </c>
      <c r="I230" s="24">
        <f t="shared" si="35"/>
        <v>340.21536646048378</v>
      </c>
      <c r="J230" s="22">
        <f t="shared" si="30"/>
        <v>500.24923016579004</v>
      </c>
      <c r="K230" s="22">
        <f t="shared" si="31"/>
        <v>303.77812401265294</v>
      </c>
      <c r="L230" s="21">
        <f t="shared" si="32"/>
        <v>1</v>
      </c>
      <c r="M230" s="22">
        <f>SUM(J$32:J230)-SUM(K$32:K230)</f>
        <v>38901.279018321591</v>
      </c>
      <c r="N230" s="21"/>
      <c r="O230" s="21"/>
      <c r="P230" s="21"/>
      <c r="Q230" s="21"/>
    </row>
    <row r="231" spans="4:17" hidden="1" x14ac:dyDescent="0.3">
      <c r="D231" s="22" t="str">
        <f t="shared" si="27"/>
        <v/>
      </c>
      <c r="E231" s="21">
        <f t="shared" si="33"/>
        <v>199</v>
      </c>
      <c r="F231" s="22">
        <f t="shared" si="34"/>
        <v>41993.990447536475</v>
      </c>
      <c r="G231" s="24">
        <f t="shared" si="28"/>
        <v>158.75805608107945</v>
      </c>
      <c r="H231" s="24">
        <f t="shared" si="29"/>
        <v>3.5279568018017682</v>
      </c>
      <c r="I231" s="24">
        <f t="shared" si="35"/>
        <v>341.49117408471056</v>
      </c>
      <c r="J231" s="22">
        <f t="shared" si="30"/>
        <v>500.24923016579004</v>
      </c>
      <c r="K231" s="22">
        <f t="shared" si="31"/>
        <v>303.77812401265294</v>
      </c>
      <c r="L231" s="21">
        <f t="shared" si="32"/>
        <v>1</v>
      </c>
      <c r="M231" s="22">
        <f>SUM(J$32:J231)-SUM(K$32:K231)</f>
        <v>39097.750124474733</v>
      </c>
      <c r="N231" s="21"/>
      <c r="O231" s="21"/>
      <c r="P231" s="21"/>
      <c r="Q231" s="21"/>
    </row>
    <row r="232" spans="4:17" hidden="1" x14ac:dyDescent="0.3">
      <c r="D232" s="22" t="str">
        <f t="shared" si="27"/>
        <v/>
      </c>
      <c r="E232" s="21">
        <f t="shared" si="33"/>
        <v>200</v>
      </c>
      <c r="F232" s="22">
        <f t="shared" si="34"/>
        <v>41651.218681548948</v>
      </c>
      <c r="G232" s="24">
        <f t="shared" si="28"/>
        <v>157.47746417826178</v>
      </c>
      <c r="H232" s="24">
        <f t="shared" si="29"/>
        <v>3.4994992039613759</v>
      </c>
      <c r="I232" s="24">
        <f t="shared" si="35"/>
        <v>342.77176598752828</v>
      </c>
      <c r="J232" s="22">
        <f t="shared" si="30"/>
        <v>500.24923016579004</v>
      </c>
      <c r="K232" s="22">
        <f t="shared" si="31"/>
        <v>303.77812401265294</v>
      </c>
      <c r="L232" s="21">
        <f t="shared" si="32"/>
        <v>1</v>
      </c>
      <c r="M232" s="22">
        <f>SUM(J$32:J232)-SUM(K$32:K232)</f>
        <v>39294.221230627874</v>
      </c>
      <c r="N232" s="21"/>
      <c r="O232" s="21"/>
      <c r="P232" s="21"/>
      <c r="Q232" s="21"/>
    </row>
    <row r="233" spans="4:17" hidden="1" x14ac:dyDescent="0.3">
      <c r="D233" s="22" t="str">
        <f t="shared" si="27"/>
        <v/>
      </c>
      <c r="E233" s="21">
        <f t="shared" si="33"/>
        <v>201</v>
      </c>
      <c r="F233" s="22">
        <f t="shared" si="34"/>
        <v>41307.161521438968</v>
      </c>
      <c r="G233" s="24">
        <f t="shared" si="28"/>
        <v>156.19207005580856</v>
      </c>
      <c r="H233" s="24">
        <f t="shared" si="29"/>
        <v>3.4709348901290817</v>
      </c>
      <c r="I233" s="24">
        <f t="shared" si="35"/>
        <v>344.05716010998151</v>
      </c>
      <c r="J233" s="22">
        <f t="shared" si="30"/>
        <v>500.24923016579004</v>
      </c>
      <c r="K233" s="22">
        <f t="shared" si="31"/>
        <v>303.77812401265294</v>
      </c>
      <c r="L233" s="21">
        <f t="shared" si="32"/>
        <v>1</v>
      </c>
      <c r="M233" s="22">
        <f>SUM(J$32:J233)-SUM(K$32:K233)</f>
        <v>39490.692336781016</v>
      </c>
      <c r="N233" s="21"/>
      <c r="O233" s="21"/>
      <c r="P233" s="21"/>
      <c r="Q233" s="21"/>
    </row>
    <row r="234" spans="4:17" hidden="1" x14ac:dyDescent="0.3">
      <c r="D234" s="22" t="str">
        <f t="shared" si="27"/>
        <v/>
      </c>
      <c r="E234" s="21">
        <f t="shared" si="33"/>
        <v>202</v>
      </c>
      <c r="F234" s="22">
        <f t="shared" si="34"/>
        <v>40961.814146978577</v>
      </c>
      <c r="G234" s="24">
        <f t="shared" si="28"/>
        <v>154.90185570539612</v>
      </c>
      <c r="H234" s="24">
        <f t="shared" si="29"/>
        <v>3.4422634601199174</v>
      </c>
      <c r="I234" s="24">
        <f t="shared" si="35"/>
        <v>345.34737446039389</v>
      </c>
      <c r="J234" s="22">
        <f t="shared" si="30"/>
        <v>500.24923016579004</v>
      </c>
      <c r="K234" s="22">
        <f t="shared" si="31"/>
        <v>303.77812401265294</v>
      </c>
      <c r="L234" s="21">
        <f t="shared" si="32"/>
        <v>1</v>
      </c>
      <c r="M234" s="22">
        <f>SUM(J$32:J234)-SUM(K$32:K234)</f>
        <v>39687.163442934158</v>
      </c>
      <c r="N234" s="21"/>
      <c r="O234" s="21"/>
      <c r="P234" s="21"/>
      <c r="Q234" s="21"/>
    </row>
    <row r="235" spans="4:17" hidden="1" x14ac:dyDescent="0.3">
      <c r="D235" s="22" t="str">
        <f t="shared" si="27"/>
        <v/>
      </c>
      <c r="E235" s="21">
        <f t="shared" si="33"/>
        <v>203</v>
      </c>
      <c r="F235" s="22">
        <f t="shared" si="34"/>
        <v>40615.17171986396</v>
      </c>
      <c r="G235" s="24">
        <f t="shared" si="28"/>
        <v>153.60680305116966</v>
      </c>
      <c r="H235" s="24">
        <f t="shared" si="29"/>
        <v>3.4134845122482176</v>
      </c>
      <c r="I235" s="24">
        <f t="shared" si="35"/>
        <v>346.64242711462038</v>
      </c>
      <c r="J235" s="22">
        <f t="shared" si="30"/>
        <v>500.24923016579004</v>
      </c>
      <c r="K235" s="22">
        <f t="shared" si="31"/>
        <v>303.77812401265294</v>
      </c>
      <c r="L235" s="21">
        <f t="shared" si="32"/>
        <v>1</v>
      </c>
      <c r="M235" s="22">
        <f>SUM(J$32:J235)-SUM(K$32:K235)</f>
        <v>39883.634549087299</v>
      </c>
      <c r="N235" s="21"/>
      <c r="O235" s="21"/>
      <c r="P235" s="21"/>
      <c r="Q235" s="21"/>
    </row>
    <row r="236" spans="4:17" hidden="1" x14ac:dyDescent="0.3">
      <c r="D236" s="22" t="str">
        <f t="shared" si="27"/>
        <v/>
      </c>
      <c r="E236" s="21">
        <f t="shared" si="33"/>
        <v>204</v>
      </c>
      <c r="F236" s="22">
        <f t="shared" si="34"/>
        <v>40267.22938364766</v>
      </c>
      <c r="G236" s="24">
        <f t="shared" si="28"/>
        <v>152.30689394948985</v>
      </c>
      <c r="H236" s="24">
        <f t="shared" si="29"/>
        <v>3.3845976433219995</v>
      </c>
      <c r="I236" s="24">
        <f t="shared" si="35"/>
        <v>347.94233621630019</v>
      </c>
      <c r="J236" s="22">
        <f t="shared" si="30"/>
        <v>500.24923016579004</v>
      </c>
      <c r="K236" s="22">
        <f t="shared" si="31"/>
        <v>303.77812401265294</v>
      </c>
      <c r="L236" s="21">
        <f t="shared" si="32"/>
        <v>1</v>
      </c>
      <c r="M236" s="22">
        <f>SUM(J$32:J236)-SUM(K$32:K236)</f>
        <v>40080.105655240441</v>
      </c>
      <c r="N236" s="21"/>
      <c r="O236" s="21"/>
      <c r="P236" s="21"/>
      <c r="Q236" s="21"/>
    </row>
    <row r="237" spans="4:17" hidden="1" x14ac:dyDescent="0.3">
      <c r="D237" s="22" t="str">
        <f t="shared" si="27"/>
        <v/>
      </c>
      <c r="E237" s="21">
        <f t="shared" si="33"/>
        <v>205</v>
      </c>
      <c r="F237" s="22">
        <f t="shared" si="34"/>
        <v>39917.98226367055</v>
      </c>
      <c r="G237" s="24">
        <f t="shared" si="28"/>
        <v>151.00211018867873</v>
      </c>
      <c r="H237" s="24">
        <f t="shared" si="29"/>
        <v>3.3556024486373079</v>
      </c>
      <c r="I237" s="24">
        <f t="shared" si="35"/>
        <v>349.24711997711131</v>
      </c>
      <c r="J237" s="22">
        <f t="shared" si="30"/>
        <v>500.24923016579004</v>
      </c>
      <c r="K237" s="22">
        <f t="shared" si="31"/>
        <v>303.77812401265294</v>
      </c>
      <c r="L237" s="21">
        <f t="shared" si="32"/>
        <v>1</v>
      </c>
      <c r="M237" s="22">
        <f>SUM(J$32:J237)-SUM(K$32:K237)</f>
        <v>40276.576761393582</v>
      </c>
      <c r="N237" s="21"/>
      <c r="O237" s="21"/>
      <c r="P237" s="21"/>
      <c r="Q237" s="21"/>
    </row>
    <row r="238" spans="4:17" hidden="1" x14ac:dyDescent="0.3">
      <c r="D238" s="22" t="str">
        <f t="shared" si="27"/>
        <v/>
      </c>
      <c r="E238" s="21">
        <f t="shared" si="33"/>
        <v>206</v>
      </c>
      <c r="F238" s="22">
        <f t="shared" si="34"/>
        <v>39567.425466993525</v>
      </c>
      <c r="G238" s="24">
        <f t="shared" si="28"/>
        <v>149.69243348876455</v>
      </c>
      <c r="H238" s="24">
        <f t="shared" si="29"/>
        <v>3.3264985219725491</v>
      </c>
      <c r="I238" s="24">
        <f t="shared" si="35"/>
        <v>350.55679667702549</v>
      </c>
      <c r="J238" s="22">
        <f t="shared" si="30"/>
        <v>500.24923016579004</v>
      </c>
      <c r="K238" s="22">
        <f t="shared" si="31"/>
        <v>303.77812401265294</v>
      </c>
      <c r="L238" s="21">
        <f t="shared" si="32"/>
        <v>1</v>
      </c>
      <c r="M238" s="22">
        <f>SUM(J$32:J238)-SUM(K$32:K238)</f>
        <v>40473.047867546724</v>
      </c>
      <c r="N238" s="21"/>
      <c r="O238" s="21"/>
      <c r="P238" s="21"/>
      <c r="Q238" s="21"/>
    </row>
    <row r="239" spans="4:17" hidden="1" x14ac:dyDescent="0.3">
      <c r="D239" s="22" t="str">
        <f t="shared" si="27"/>
        <v/>
      </c>
      <c r="E239" s="21">
        <f t="shared" si="33"/>
        <v>207</v>
      </c>
      <c r="F239" s="22">
        <f t="shared" si="34"/>
        <v>39215.554082328963</v>
      </c>
      <c r="G239" s="24">
        <f t="shared" si="28"/>
        <v>148.37784550122572</v>
      </c>
      <c r="H239" s="24">
        <f t="shared" si="29"/>
        <v>3.2972854555827968</v>
      </c>
      <c r="I239" s="24">
        <f t="shared" si="35"/>
        <v>351.87138466456429</v>
      </c>
      <c r="J239" s="22">
        <f t="shared" si="30"/>
        <v>500.24923016579004</v>
      </c>
      <c r="K239" s="22">
        <f t="shared" si="31"/>
        <v>303.77812401265294</v>
      </c>
      <c r="L239" s="21">
        <f t="shared" si="32"/>
        <v>1</v>
      </c>
      <c r="M239" s="22">
        <f>SUM(J$32:J239)-SUM(K$32:K239)</f>
        <v>40669.518973699865</v>
      </c>
      <c r="N239" s="21"/>
      <c r="O239" s="21"/>
      <c r="P239" s="21"/>
      <c r="Q239" s="21"/>
    </row>
    <row r="240" spans="4:17" hidden="1" x14ac:dyDescent="0.3">
      <c r="D240" s="22" t="str">
        <f t="shared" si="27"/>
        <v/>
      </c>
      <c r="E240" s="21">
        <f t="shared" si="33"/>
        <v>208</v>
      </c>
      <c r="F240" s="22">
        <f t="shared" si="34"/>
        <v>38862.363179971908</v>
      </c>
      <c r="G240" s="24">
        <f t="shared" si="28"/>
        <v>147.05832780873359</v>
      </c>
      <c r="H240" s="24">
        <f t="shared" si="29"/>
        <v>3.2679628401940835</v>
      </c>
      <c r="I240" s="24">
        <f t="shared" si="35"/>
        <v>353.19090235705642</v>
      </c>
      <c r="J240" s="22">
        <f t="shared" si="30"/>
        <v>500.24923016579004</v>
      </c>
      <c r="K240" s="22">
        <f t="shared" si="31"/>
        <v>303.77812401265294</v>
      </c>
      <c r="L240" s="21">
        <f t="shared" si="32"/>
        <v>1</v>
      </c>
      <c r="M240" s="22">
        <f>SUM(J$32:J240)-SUM(K$32:K240)</f>
        <v>40865.990079853007</v>
      </c>
      <c r="N240" s="21"/>
      <c r="O240" s="21"/>
      <c r="P240" s="21"/>
      <c r="Q240" s="21"/>
    </row>
    <row r="241" spans="4:17" hidden="1" x14ac:dyDescent="0.3">
      <c r="D241" s="22" t="str">
        <f t="shared" si="27"/>
        <v/>
      </c>
      <c r="E241" s="21">
        <f t="shared" si="33"/>
        <v>209</v>
      </c>
      <c r="F241" s="22">
        <f t="shared" si="34"/>
        <v>38507.847811731015</v>
      </c>
      <c r="G241" s="24">
        <f t="shared" si="28"/>
        <v>145.73386192489465</v>
      </c>
      <c r="H241" s="24">
        <f t="shared" si="29"/>
        <v>3.2385302649976619</v>
      </c>
      <c r="I241" s="24">
        <f t="shared" si="35"/>
        <v>354.51536824089538</v>
      </c>
      <c r="J241" s="22">
        <f t="shared" si="30"/>
        <v>500.24923016579004</v>
      </c>
      <c r="K241" s="22">
        <f t="shared" si="31"/>
        <v>303.77812401265294</v>
      </c>
      <c r="L241" s="21">
        <f t="shared" si="32"/>
        <v>1</v>
      </c>
      <c r="M241" s="22">
        <f>SUM(J$32:J241)-SUM(K$32:K241)</f>
        <v>41062.461186006149</v>
      </c>
      <c r="N241" s="21"/>
      <c r="O241" s="21"/>
      <c r="P241" s="21"/>
      <c r="Q241" s="21"/>
    </row>
    <row r="242" spans="4:17" hidden="1" x14ac:dyDescent="0.3">
      <c r="D242" s="22" t="str">
        <f t="shared" si="27"/>
        <v/>
      </c>
      <c r="E242" s="21">
        <f t="shared" si="33"/>
        <v>210</v>
      </c>
      <c r="F242" s="22">
        <f t="shared" si="34"/>
        <v>38152.003010859218</v>
      </c>
      <c r="G242" s="24">
        <f t="shared" si="28"/>
        <v>144.40442929399129</v>
      </c>
      <c r="H242" s="24">
        <f t="shared" si="29"/>
        <v>3.208987317644254</v>
      </c>
      <c r="I242" s="24">
        <f t="shared" si="35"/>
        <v>355.84480087179872</v>
      </c>
      <c r="J242" s="22">
        <f t="shared" si="30"/>
        <v>500.24923016579004</v>
      </c>
      <c r="K242" s="22">
        <f t="shared" si="31"/>
        <v>303.77812401265294</v>
      </c>
      <c r="L242" s="21">
        <f t="shared" si="32"/>
        <v>1</v>
      </c>
      <c r="M242" s="22">
        <f>SUM(J$32:J242)-SUM(K$32:K242)</f>
        <v>41258.93229215929</v>
      </c>
      <c r="N242" s="21"/>
      <c r="O242" s="21"/>
      <c r="P242" s="21"/>
      <c r="Q242" s="21"/>
    </row>
    <row r="243" spans="4:17" hidden="1" x14ac:dyDescent="0.3">
      <c r="D243" s="22" t="str">
        <f t="shared" si="27"/>
        <v/>
      </c>
      <c r="E243" s="21">
        <f t="shared" si="33"/>
        <v>211</v>
      </c>
      <c r="F243" s="22">
        <f t="shared" si="34"/>
        <v>37794.823791984149</v>
      </c>
      <c r="G243" s="24">
        <f t="shared" si="28"/>
        <v>143.07001129072208</v>
      </c>
      <c r="H243" s="24">
        <f t="shared" si="29"/>
        <v>3.1793335842382713</v>
      </c>
      <c r="I243" s="24">
        <f t="shared" si="35"/>
        <v>357.17921887506793</v>
      </c>
      <c r="J243" s="22">
        <f t="shared" si="30"/>
        <v>500.24923016579004</v>
      </c>
      <c r="K243" s="22">
        <f t="shared" si="31"/>
        <v>303.77812401265294</v>
      </c>
      <c r="L243" s="21">
        <f t="shared" si="32"/>
        <v>1</v>
      </c>
      <c r="M243" s="22">
        <f>SUM(J$32:J243)-SUM(K$32:K243)</f>
        <v>41455.403398312432</v>
      </c>
      <c r="N243" s="21"/>
      <c r="O243" s="21"/>
      <c r="P243" s="21"/>
      <c r="Q243" s="21"/>
    </row>
    <row r="244" spans="4:17" hidden="1" x14ac:dyDescent="0.3">
      <c r="D244" s="22" t="str">
        <f t="shared" si="27"/>
        <v/>
      </c>
      <c r="E244" s="21">
        <f t="shared" si="33"/>
        <v>212</v>
      </c>
      <c r="F244" s="22">
        <f t="shared" si="34"/>
        <v>37436.305151038301</v>
      </c>
      <c r="G244" s="24">
        <f t="shared" si="28"/>
        <v>141.73058921994055</v>
      </c>
      <c r="H244" s="24">
        <f t="shared" si="29"/>
        <v>3.1495686493320147</v>
      </c>
      <c r="I244" s="24">
        <f t="shared" si="35"/>
        <v>358.51864094584948</v>
      </c>
      <c r="J244" s="22">
        <f t="shared" si="30"/>
        <v>500.24923016579004</v>
      </c>
      <c r="K244" s="22">
        <f t="shared" si="31"/>
        <v>303.77812401265294</v>
      </c>
      <c r="L244" s="21">
        <f t="shared" si="32"/>
        <v>1</v>
      </c>
      <c r="M244" s="22">
        <f>SUM(J$32:J244)-SUM(K$32:K244)</f>
        <v>41651.874504465573</v>
      </c>
      <c r="N244" s="21"/>
      <c r="O244" s="21"/>
      <c r="P244" s="21"/>
      <c r="Q244" s="21"/>
    </row>
    <row r="245" spans="4:17" hidden="1" x14ac:dyDescent="0.3">
      <c r="D245" s="22" t="str">
        <f t="shared" si="27"/>
        <v/>
      </c>
      <c r="E245" s="21">
        <f t="shared" si="33"/>
        <v>213</v>
      </c>
      <c r="F245" s="22">
        <f t="shared" si="34"/>
        <v>37076.442065188901</v>
      </c>
      <c r="G245" s="24">
        <f t="shared" si="28"/>
        <v>140.38614431639363</v>
      </c>
      <c r="H245" s="24">
        <f t="shared" si="29"/>
        <v>3.1196920959198611</v>
      </c>
      <c r="I245" s="24">
        <f t="shared" si="35"/>
        <v>359.86308584939638</v>
      </c>
      <c r="J245" s="22">
        <f t="shared" si="30"/>
        <v>500.24923016579004</v>
      </c>
      <c r="K245" s="22">
        <f t="shared" si="31"/>
        <v>303.77812401265294</v>
      </c>
      <c r="L245" s="21">
        <f t="shared" si="32"/>
        <v>1</v>
      </c>
      <c r="M245" s="22">
        <f>SUM(J$32:J245)-SUM(K$32:K245)</f>
        <v>41848.345610618715</v>
      </c>
      <c r="N245" s="21"/>
      <c r="O245" s="21"/>
      <c r="P245" s="21"/>
      <c r="Q245" s="21"/>
    </row>
    <row r="246" spans="4:17" hidden="1" x14ac:dyDescent="0.3">
      <c r="D246" s="22" t="str">
        <f t="shared" si="27"/>
        <v/>
      </c>
      <c r="E246" s="21">
        <f t="shared" si="33"/>
        <v>214</v>
      </c>
      <c r="F246" s="22">
        <f t="shared" si="34"/>
        <v>36715.229492767568</v>
      </c>
      <c r="G246" s="24">
        <f t="shared" si="28"/>
        <v>139.03665774445838</v>
      </c>
      <c r="H246" s="24">
        <f t="shared" si="29"/>
        <v>3.0897035054324111</v>
      </c>
      <c r="I246" s="24">
        <f t="shared" si="35"/>
        <v>361.21257242133163</v>
      </c>
      <c r="J246" s="22">
        <f t="shared" si="30"/>
        <v>500.24923016579004</v>
      </c>
      <c r="K246" s="22">
        <f t="shared" si="31"/>
        <v>303.77812401265294</v>
      </c>
      <c r="L246" s="21">
        <f t="shared" si="32"/>
        <v>1</v>
      </c>
      <c r="M246" s="22">
        <f>SUM(J$32:J246)-SUM(K$32:K246)</f>
        <v>42044.816716771857</v>
      </c>
      <c r="N246" s="21"/>
      <c r="O246" s="21"/>
      <c r="P246" s="21"/>
      <c r="Q246" s="21"/>
    </row>
    <row r="247" spans="4:17" hidden="1" x14ac:dyDescent="0.3">
      <c r="D247" s="22" t="str">
        <f t="shared" si="27"/>
        <v/>
      </c>
      <c r="E247" s="21">
        <f t="shared" si="33"/>
        <v>215</v>
      </c>
      <c r="F247" s="22">
        <f t="shared" si="34"/>
        <v>36352.662373199659</v>
      </c>
      <c r="G247" s="24">
        <f t="shared" si="28"/>
        <v>137.68211059787839</v>
      </c>
      <c r="H247" s="24">
        <f t="shared" si="29"/>
        <v>3.0596024577306333</v>
      </c>
      <c r="I247" s="24">
        <f t="shared" si="35"/>
        <v>362.56711956791162</v>
      </c>
      <c r="J247" s="22">
        <f t="shared" si="30"/>
        <v>500.24923016579004</v>
      </c>
      <c r="K247" s="22">
        <f t="shared" si="31"/>
        <v>303.77812401265294</v>
      </c>
      <c r="L247" s="21">
        <f t="shared" si="32"/>
        <v>1</v>
      </c>
      <c r="M247" s="22">
        <f>SUM(J$32:J247)-SUM(K$32:K247)</f>
        <v>42241.287822924998</v>
      </c>
      <c r="N247" s="21"/>
      <c r="O247" s="21"/>
      <c r="P247" s="21"/>
      <c r="Q247" s="21"/>
    </row>
    <row r="248" spans="4:17" hidden="1" x14ac:dyDescent="0.3">
      <c r="D248" s="22" t="str">
        <f t="shared" si="27"/>
        <v/>
      </c>
      <c r="E248" s="21">
        <f t="shared" si="33"/>
        <v>216</v>
      </c>
      <c r="F248" s="22">
        <f t="shared" si="34"/>
        <v>35988.735626933369</v>
      </c>
      <c r="G248" s="24">
        <f t="shared" si="28"/>
        <v>136.32248389949871</v>
      </c>
      <c r="H248" s="24">
        <f t="shared" si="29"/>
        <v>3.0293885310999742</v>
      </c>
      <c r="I248" s="24">
        <f t="shared" si="35"/>
        <v>363.92674626629133</v>
      </c>
      <c r="J248" s="22">
        <f t="shared" si="30"/>
        <v>500.24923016579004</v>
      </c>
      <c r="K248" s="22">
        <f t="shared" si="31"/>
        <v>303.77812401265294</v>
      </c>
      <c r="L248" s="21">
        <f t="shared" si="32"/>
        <v>1</v>
      </c>
      <c r="M248" s="22">
        <f>SUM(J$32:J248)-SUM(K$32:K248)</f>
        <v>42437.758929078132</v>
      </c>
      <c r="N248" s="21"/>
      <c r="O248" s="21"/>
      <c r="P248" s="21"/>
      <c r="Q248" s="21"/>
    </row>
    <row r="249" spans="4:17" hidden="1" x14ac:dyDescent="0.3">
      <c r="D249" s="22" t="str">
        <f t="shared" si="27"/>
        <v/>
      </c>
      <c r="E249" s="21">
        <f t="shared" si="33"/>
        <v>217</v>
      </c>
      <c r="F249" s="22">
        <f t="shared" si="34"/>
        <v>35623.444155368576</v>
      </c>
      <c r="G249" s="24">
        <f t="shared" si="28"/>
        <v>134.95775860100011</v>
      </c>
      <c r="H249" s="24">
        <f t="shared" si="29"/>
        <v>2.9990613022444497</v>
      </c>
      <c r="I249" s="24">
        <f t="shared" si="35"/>
        <v>365.29147156478996</v>
      </c>
      <c r="J249" s="22">
        <f t="shared" si="30"/>
        <v>500.24923016579004</v>
      </c>
      <c r="K249" s="22">
        <f t="shared" si="31"/>
        <v>303.77812401265294</v>
      </c>
      <c r="L249" s="21">
        <f t="shared" si="32"/>
        <v>1</v>
      </c>
      <c r="M249" s="22">
        <f>SUM(J$32:J249)-SUM(K$32:K249)</f>
        <v>42634.230035231274</v>
      </c>
      <c r="N249" s="21"/>
      <c r="O249" s="21"/>
      <c r="P249" s="21"/>
      <c r="Q249" s="21"/>
    </row>
    <row r="250" spans="4:17" hidden="1" x14ac:dyDescent="0.3">
      <c r="D250" s="22" t="str">
        <f t="shared" si="27"/>
        <v/>
      </c>
      <c r="E250" s="21">
        <f t="shared" si="33"/>
        <v>218</v>
      </c>
      <c r="F250" s="22">
        <f t="shared" si="34"/>
        <v>35256.782840785418</v>
      </c>
      <c r="G250" s="24">
        <f t="shared" si="28"/>
        <v>133.58791558263215</v>
      </c>
      <c r="H250" s="24">
        <f t="shared" si="29"/>
        <v>2.9686203462807175</v>
      </c>
      <c r="I250" s="24">
        <f t="shared" si="35"/>
        <v>366.66131458315789</v>
      </c>
      <c r="J250" s="22">
        <f t="shared" si="30"/>
        <v>500.24923016579004</v>
      </c>
      <c r="K250" s="22">
        <f t="shared" si="31"/>
        <v>303.77812401265294</v>
      </c>
      <c r="L250" s="21">
        <f t="shared" si="32"/>
        <v>1</v>
      </c>
      <c r="M250" s="22">
        <f>SUM(J$32:J250)-SUM(K$32:K250)</f>
        <v>42830.701141384416</v>
      </c>
      <c r="N250" s="21"/>
      <c r="O250" s="21"/>
      <c r="P250" s="21"/>
      <c r="Q250" s="21"/>
    </row>
    <row r="251" spans="4:17" hidden="1" x14ac:dyDescent="0.3">
      <c r="D251" s="22" t="str">
        <f t="shared" si="27"/>
        <v/>
      </c>
      <c r="E251" s="21">
        <f t="shared" si="33"/>
        <v>219</v>
      </c>
      <c r="F251" s="22">
        <f t="shared" si="34"/>
        <v>34888.746546272574</v>
      </c>
      <c r="G251" s="24">
        <f t="shared" si="28"/>
        <v>132.2129356529453</v>
      </c>
      <c r="H251" s="24">
        <f t="shared" si="29"/>
        <v>2.9380652367321205</v>
      </c>
      <c r="I251" s="24">
        <f t="shared" si="35"/>
        <v>368.03629451284473</v>
      </c>
      <c r="J251" s="22">
        <f t="shared" si="30"/>
        <v>500.24923016579004</v>
      </c>
      <c r="K251" s="22">
        <f t="shared" si="31"/>
        <v>303.77812401265294</v>
      </c>
      <c r="L251" s="21">
        <f t="shared" si="32"/>
        <v>1</v>
      </c>
      <c r="M251" s="22">
        <f>SUM(J$32:J251)-SUM(K$32:K251)</f>
        <v>43027.172247537557</v>
      </c>
      <c r="N251" s="21"/>
      <c r="O251" s="21"/>
      <c r="P251" s="21"/>
      <c r="Q251" s="21"/>
    </row>
    <row r="252" spans="4:17" hidden="1" x14ac:dyDescent="0.3">
      <c r="D252" s="22" t="str">
        <f t="shared" si="27"/>
        <v/>
      </c>
      <c r="E252" s="21">
        <f t="shared" si="33"/>
        <v>220</v>
      </c>
      <c r="F252" s="22">
        <f t="shared" si="34"/>
        <v>34519.330115655306</v>
      </c>
      <c r="G252" s="24">
        <f t="shared" si="28"/>
        <v>130.83279954852216</v>
      </c>
      <c r="H252" s="24">
        <f t="shared" si="29"/>
        <v>2.9073955455227174</v>
      </c>
      <c r="I252" s="24">
        <f t="shared" si="35"/>
        <v>369.41643061726791</v>
      </c>
      <c r="J252" s="22">
        <f t="shared" si="30"/>
        <v>500.24923016579004</v>
      </c>
      <c r="K252" s="22">
        <f t="shared" si="31"/>
        <v>303.77812401265294</v>
      </c>
      <c r="L252" s="21">
        <f t="shared" si="32"/>
        <v>1</v>
      </c>
      <c r="M252" s="22">
        <f>SUM(J$32:J252)-SUM(K$32:K252)</f>
        <v>43223.643353690699</v>
      </c>
      <c r="N252" s="21"/>
      <c r="O252" s="21"/>
      <c r="P252" s="21"/>
      <c r="Q252" s="21"/>
    </row>
    <row r="253" spans="4:17" hidden="1" x14ac:dyDescent="0.3">
      <c r="D253" s="22" t="str">
        <f t="shared" si="27"/>
        <v/>
      </c>
      <c r="E253" s="21">
        <f t="shared" si="33"/>
        <v>221</v>
      </c>
      <c r="F253" s="22">
        <f t="shared" si="34"/>
        <v>34148.528373423222</v>
      </c>
      <c r="G253" s="24">
        <f t="shared" si="28"/>
        <v>129.44748793370738</v>
      </c>
      <c r="H253" s="24">
        <f t="shared" si="29"/>
        <v>2.876610842971278</v>
      </c>
      <c r="I253" s="24">
        <f t="shared" si="35"/>
        <v>370.80174223208269</v>
      </c>
      <c r="J253" s="22">
        <f t="shared" si="30"/>
        <v>500.24923016579004</v>
      </c>
      <c r="K253" s="22">
        <f t="shared" si="31"/>
        <v>303.77812401265294</v>
      </c>
      <c r="L253" s="21">
        <f t="shared" si="32"/>
        <v>1</v>
      </c>
      <c r="M253" s="22">
        <f>SUM(J$32:J253)-SUM(K$32:K253)</f>
        <v>43420.11445984384</v>
      </c>
      <c r="N253" s="21"/>
      <c r="O253" s="21"/>
      <c r="P253" s="21"/>
      <c r="Q253" s="21"/>
    </row>
    <row r="254" spans="4:17" hidden="1" x14ac:dyDescent="0.3">
      <c r="D254" s="22" t="str">
        <f t="shared" si="27"/>
        <v/>
      </c>
      <c r="E254" s="21">
        <f t="shared" si="33"/>
        <v>222</v>
      </c>
      <c r="F254" s="22">
        <f t="shared" si="34"/>
        <v>33776.33612465777</v>
      </c>
      <c r="G254" s="24">
        <f t="shared" si="28"/>
        <v>128.05698140033709</v>
      </c>
      <c r="H254" s="24">
        <f t="shared" si="29"/>
        <v>2.8457106977852713</v>
      </c>
      <c r="I254" s="24">
        <f t="shared" si="35"/>
        <v>372.19224876545297</v>
      </c>
      <c r="J254" s="22">
        <f t="shared" si="30"/>
        <v>500.24923016579004</v>
      </c>
      <c r="K254" s="22">
        <f t="shared" si="31"/>
        <v>303.77812401265294</v>
      </c>
      <c r="L254" s="21">
        <f t="shared" si="32"/>
        <v>1</v>
      </c>
      <c r="M254" s="22">
        <f>SUM(J$32:J254)-SUM(K$32:K254)</f>
        <v>43616.585565996982</v>
      </c>
      <c r="N254" s="21"/>
      <c r="O254" s="21"/>
      <c r="P254" s="21"/>
      <c r="Q254" s="21"/>
    </row>
    <row r="255" spans="4:17" hidden="1" x14ac:dyDescent="0.3">
      <c r="D255" s="22" t="str">
        <f t="shared" si="27"/>
        <v/>
      </c>
      <c r="E255" s="21">
        <f t="shared" si="33"/>
        <v>223</v>
      </c>
      <c r="F255" s="22">
        <f t="shared" si="34"/>
        <v>33402.748154959445</v>
      </c>
      <c r="G255" s="24">
        <f t="shared" si="28"/>
        <v>126.66126046746662</v>
      </c>
      <c r="H255" s="24">
        <f t="shared" si="29"/>
        <v>2.8146946770548169</v>
      </c>
      <c r="I255" s="24">
        <f t="shared" si="35"/>
        <v>373.58796969832343</v>
      </c>
      <c r="J255" s="22">
        <f t="shared" si="30"/>
        <v>500.24923016579004</v>
      </c>
      <c r="K255" s="22">
        <f t="shared" si="31"/>
        <v>303.77812401265294</v>
      </c>
      <c r="L255" s="21">
        <f t="shared" si="32"/>
        <v>1</v>
      </c>
      <c r="M255" s="22">
        <f>SUM(J$32:J255)-SUM(K$32:K255)</f>
        <v>43813.056672150124</v>
      </c>
      <c r="N255" s="21"/>
      <c r="O255" s="21"/>
      <c r="P255" s="21"/>
      <c r="Q255" s="21"/>
    </row>
    <row r="256" spans="4:17" hidden="1" x14ac:dyDescent="0.3">
      <c r="D256" s="22" t="str">
        <f t="shared" si="27"/>
        <v/>
      </c>
      <c r="E256" s="21">
        <f t="shared" si="33"/>
        <v>224</v>
      </c>
      <c r="F256" s="22">
        <f t="shared" si="34"/>
        <v>33027.759230374751</v>
      </c>
      <c r="G256" s="24">
        <f t="shared" si="28"/>
        <v>125.26030558109791</v>
      </c>
      <c r="H256" s="24">
        <f t="shared" si="29"/>
        <v>2.7835623462466228</v>
      </c>
      <c r="I256" s="24">
        <f t="shared" si="35"/>
        <v>374.98892458469214</v>
      </c>
      <c r="J256" s="22">
        <f t="shared" si="30"/>
        <v>500.24923016579004</v>
      </c>
      <c r="K256" s="22">
        <f t="shared" si="31"/>
        <v>303.77812401265294</v>
      </c>
      <c r="L256" s="21">
        <f t="shared" si="32"/>
        <v>1</v>
      </c>
      <c r="M256" s="22">
        <f>SUM(J$32:J256)-SUM(K$32:K256)</f>
        <v>44009.527778303265</v>
      </c>
      <c r="N256" s="21"/>
      <c r="O256" s="21"/>
      <c r="P256" s="21"/>
      <c r="Q256" s="21"/>
    </row>
    <row r="257" spans="4:17" hidden="1" x14ac:dyDescent="0.3">
      <c r="D257" s="22" t="str">
        <f t="shared" si="27"/>
        <v/>
      </c>
      <c r="E257" s="21">
        <f t="shared" si="33"/>
        <v>225</v>
      </c>
      <c r="F257" s="22">
        <f t="shared" si="34"/>
        <v>32651.364097322868</v>
      </c>
      <c r="G257" s="24">
        <f t="shared" si="28"/>
        <v>123.85409711390531</v>
      </c>
      <c r="H257" s="24">
        <f t="shared" si="29"/>
        <v>2.7523132691978986</v>
      </c>
      <c r="I257" s="24">
        <f t="shared" si="35"/>
        <v>376.39513305188473</v>
      </c>
      <c r="J257" s="22">
        <f t="shared" si="30"/>
        <v>500.24923016579004</v>
      </c>
      <c r="K257" s="22">
        <f t="shared" si="31"/>
        <v>303.77812401265294</v>
      </c>
      <c r="L257" s="21">
        <f t="shared" si="32"/>
        <v>1</v>
      </c>
      <c r="M257" s="22">
        <f>SUM(J$32:J257)-SUM(K$32:K257)</f>
        <v>44205.998884456407</v>
      </c>
      <c r="N257" s="21"/>
      <c r="O257" s="21"/>
      <c r="P257" s="21"/>
      <c r="Q257" s="21"/>
    </row>
    <row r="258" spans="4:17" hidden="1" x14ac:dyDescent="0.3">
      <c r="D258" s="22" t="str">
        <f t="shared" si="27"/>
        <v/>
      </c>
      <c r="E258" s="21">
        <f t="shared" si="33"/>
        <v>226</v>
      </c>
      <c r="F258" s="22">
        <f t="shared" si="34"/>
        <v>32273.557482522039</v>
      </c>
      <c r="G258" s="24">
        <f t="shared" si="28"/>
        <v>122.44261536496076</v>
      </c>
      <c r="H258" s="24">
        <f t="shared" si="29"/>
        <v>2.7209470081102416</v>
      </c>
      <c r="I258" s="24">
        <f t="shared" si="35"/>
        <v>377.80661480082927</v>
      </c>
      <c r="J258" s="22">
        <f t="shared" si="30"/>
        <v>500.24923016579004</v>
      </c>
      <c r="K258" s="22">
        <f t="shared" si="31"/>
        <v>303.77812401265294</v>
      </c>
      <c r="L258" s="21">
        <f t="shared" si="32"/>
        <v>1</v>
      </c>
      <c r="M258" s="22">
        <f>SUM(J$32:J258)-SUM(K$32:K258)</f>
        <v>44402.469990609548</v>
      </c>
      <c r="N258" s="21"/>
      <c r="O258" s="21"/>
      <c r="P258" s="21"/>
      <c r="Q258" s="21"/>
    </row>
    <row r="259" spans="4:17" hidden="1" x14ac:dyDescent="0.3">
      <c r="D259" s="22" t="str">
        <f t="shared" si="27"/>
        <v/>
      </c>
      <c r="E259" s="21">
        <f t="shared" si="33"/>
        <v>227</v>
      </c>
      <c r="F259" s="22">
        <f t="shared" si="34"/>
        <v>31894.334092915706</v>
      </c>
      <c r="G259" s="24">
        <f t="shared" si="28"/>
        <v>121.02584055945765</v>
      </c>
      <c r="H259" s="24">
        <f t="shared" si="29"/>
        <v>2.6894631235435056</v>
      </c>
      <c r="I259" s="24">
        <f t="shared" si="35"/>
        <v>379.22338960633238</v>
      </c>
      <c r="J259" s="22">
        <f t="shared" si="30"/>
        <v>500.24923016579004</v>
      </c>
      <c r="K259" s="22">
        <f t="shared" si="31"/>
        <v>303.77812401265294</v>
      </c>
      <c r="L259" s="21">
        <f t="shared" si="32"/>
        <v>1</v>
      </c>
      <c r="M259" s="22">
        <f>SUM(J$32:J259)-SUM(K$32:K259)</f>
        <v>44598.94109676269</v>
      </c>
      <c r="N259" s="21"/>
      <c r="O259" s="21"/>
      <c r="P259" s="21"/>
      <c r="Q259" s="21"/>
    </row>
    <row r="260" spans="4:17" hidden="1" x14ac:dyDescent="0.3">
      <c r="D260" s="22" t="str">
        <f t="shared" si="27"/>
        <v/>
      </c>
      <c r="E260" s="21">
        <f t="shared" si="33"/>
        <v>228</v>
      </c>
      <c r="F260" s="22">
        <f t="shared" si="34"/>
        <v>31513.688615598348</v>
      </c>
      <c r="G260" s="24">
        <f t="shared" si="28"/>
        <v>119.60375284843388</v>
      </c>
      <c r="H260" s="24">
        <f t="shared" si="29"/>
        <v>2.6578611744096445</v>
      </c>
      <c r="I260" s="24">
        <f t="shared" si="35"/>
        <v>380.64547731735615</v>
      </c>
      <c r="J260" s="22">
        <f t="shared" si="30"/>
        <v>500.24923016579004</v>
      </c>
      <c r="K260" s="22">
        <f t="shared" si="31"/>
        <v>303.77812401265294</v>
      </c>
      <c r="L260" s="21">
        <f t="shared" si="32"/>
        <v>1</v>
      </c>
      <c r="M260" s="22">
        <f>SUM(J$32:J260)-SUM(K$32:K260)</f>
        <v>44795.412202915832</v>
      </c>
      <c r="N260" s="21"/>
      <c r="O260" s="21"/>
      <c r="P260" s="21"/>
      <c r="Q260" s="21"/>
    </row>
    <row r="261" spans="4:17" hidden="1" x14ac:dyDescent="0.3">
      <c r="D261" s="22" t="str">
        <f t="shared" si="27"/>
        <v/>
      </c>
      <c r="E261" s="21">
        <f t="shared" si="33"/>
        <v>229</v>
      </c>
      <c r="F261" s="22">
        <f t="shared" si="34"/>
        <v>31131.615717741053</v>
      </c>
      <c r="G261" s="24">
        <f t="shared" si="28"/>
        <v>118.1763323084938</v>
      </c>
      <c r="H261" s="24">
        <f t="shared" si="29"/>
        <v>2.6261407179665315</v>
      </c>
      <c r="I261" s="24">
        <f t="shared" si="35"/>
        <v>382.07289785729625</v>
      </c>
      <c r="J261" s="22">
        <f t="shared" si="30"/>
        <v>500.24923016579004</v>
      </c>
      <c r="K261" s="22">
        <f t="shared" si="31"/>
        <v>303.77812401265294</v>
      </c>
      <c r="L261" s="21">
        <f t="shared" si="32"/>
        <v>1</v>
      </c>
      <c r="M261" s="22">
        <f>SUM(J$32:J261)-SUM(K$32:K261)</f>
        <v>44991.883309068973</v>
      </c>
      <c r="N261" s="21"/>
      <c r="O261" s="21"/>
      <c r="P261" s="21"/>
      <c r="Q261" s="21"/>
    </row>
    <row r="262" spans="4:17" hidden="1" x14ac:dyDescent="0.3">
      <c r="D262" s="22" t="str">
        <f t="shared" si="27"/>
        <v/>
      </c>
      <c r="E262" s="21">
        <f t="shared" si="33"/>
        <v>230</v>
      </c>
      <c r="F262" s="22">
        <f t="shared" si="34"/>
        <v>30748.110046516791</v>
      </c>
      <c r="G262" s="24">
        <f t="shared" si="28"/>
        <v>116.74355894152895</v>
      </c>
      <c r="H262" s="24">
        <f t="shared" si="29"/>
        <v>2.5943013098117569</v>
      </c>
      <c r="I262" s="24">
        <f t="shared" si="35"/>
        <v>383.50567122426111</v>
      </c>
      <c r="J262" s="22">
        <f t="shared" si="30"/>
        <v>500.24923016579004</v>
      </c>
      <c r="K262" s="22">
        <f t="shared" si="31"/>
        <v>303.77812401265294</v>
      </c>
      <c r="L262" s="21">
        <f t="shared" si="32"/>
        <v>1</v>
      </c>
      <c r="M262" s="22">
        <f>SUM(J$32:J262)-SUM(K$32:K262)</f>
        <v>45188.354415222115</v>
      </c>
      <c r="N262" s="21"/>
      <c r="O262" s="21"/>
      <c r="P262" s="21"/>
      <c r="Q262" s="21"/>
    </row>
    <row r="263" spans="4:17" hidden="1" x14ac:dyDescent="0.3">
      <c r="D263" s="22" t="str">
        <f t="shared" si="27"/>
        <v/>
      </c>
      <c r="E263" s="21">
        <f t="shared" si="33"/>
        <v>231</v>
      </c>
      <c r="F263" s="22">
        <f t="shared" si="34"/>
        <v>30363.166229025439</v>
      </c>
      <c r="G263" s="24">
        <f t="shared" si="28"/>
        <v>115.30541267443796</v>
      </c>
      <c r="H263" s="24">
        <f t="shared" si="29"/>
        <v>2.5623425038764016</v>
      </c>
      <c r="I263" s="24">
        <f t="shared" si="35"/>
        <v>384.94381749135209</v>
      </c>
      <c r="J263" s="22">
        <f t="shared" si="30"/>
        <v>500.24923016579004</v>
      </c>
      <c r="K263" s="22">
        <f t="shared" si="31"/>
        <v>303.77812401265294</v>
      </c>
      <c r="L263" s="21">
        <f t="shared" si="32"/>
        <v>1</v>
      </c>
      <c r="M263" s="22">
        <f>SUM(J$32:J263)-SUM(K$32:K263)</f>
        <v>45384.825521375256</v>
      </c>
      <c r="N263" s="21"/>
      <c r="O263" s="21"/>
      <c r="P263" s="21"/>
      <c r="Q263" s="21"/>
    </row>
    <row r="264" spans="4:17" hidden="1" x14ac:dyDescent="0.3">
      <c r="D264" s="22" t="str">
        <f t="shared" si="27"/>
        <v/>
      </c>
      <c r="E264" s="21">
        <f t="shared" si="33"/>
        <v>232</v>
      </c>
      <c r="F264" s="22">
        <f t="shared" si="34"/>
        <v>29976.778872218496</v>
      </c>
      <c r="G264" s="24">
        <f t="shared" si="28"/>
        <v>113.8618733588454</v>
      </c>
      <c r="H264" s="24">
        <f t="shared" si="29"/>
        <v>2.530263852418789</v>
      </c>
      <c r="I264" s="24">
        <f t="shared" si="35"/>
        <v>386.38735680694464</v>
      </c>
      <c r="J264" s="22">
        <f t="shared" si="30"/>
        <v>500.24923016579004</v>
      </c>
      <c r="K264" s="22">
        <f t="shared" si="31"/>
        <v>303.77812401265294</v>
      </c>
      <c r="L264" s="21">
        <f t="shared" si="32"/>
        <v>1</v>
      </c>
      <c r="M264" s="22">
        <f>SUM(J$32:J264)-SUM(K$32:K264)</f>
        <v>45581.296627528398</v>
      </c>
      <c r="N264" s="21"/>
      <c r="O264" s="21"/>
      <c r="P264" s="21"/>
      <c r="Q264" s="21"/>
    </row>
    <row r="265" spans="4:17" hidden="1" x14ac:dyDescent="0.3">
      <c r="D265" s="22" t="str">
        <f t="shared" si="27"/>
        <v/>
      </c>
      <c r="E265" s="21">
        <f t="shared" si="33"/>
        <v>233</v>
      </c>
      <c r="F265" s="22">
        <f t="shared" si="34"/>
        <v>29588.942562823526</v>
      </c>
      <c r="G265" s="24">
        <f t="shared" si="28"/>
        <v>112.41292077081935</v>
      </c>
      <c r="H265" s="24">
        <f t="shared" si="29"/>
        <v>2.4980649060182101</v>
      </c>
      <c r="I265" s="24">
        <f t="shared" si="35"/>
        <v>387.83630939497067</v>
      </c>
      <c r="J265" s="22">
        <f t="shared" si="30"/>
        <v>500.24923016579004</v>
      </c>
      <c r="K265" s="22">
        <f t="shared" si="31"/>
        <v>303.77812401265294</v>
      </c>
      <c r="L265" s="21">
        <f t="shared" si="32"/>
        <v>1</v>
      </c>
      <c r="M265" s="22">
        <f>SUM(J$32:J265)-SUM(K$32:K265)</f>
        <v>45777.76773368154</v>
      </c>
      <c r="N265" s="21"/>
      <c r="O265" s="21"/>
      <c r="P265" s="21"/>
      <c r="Q265" s="21"/>
    </row>
    <row r="266" spans="4:17" hidden="1" x14ac:dyDescent="0.3">
      <c r="D266" s="22" t="str">
        <f t="shared" si="27"/>
        <v/>
      </c>
      <c r="E266" s="21">
        <f t="shared" si="33"/>
        <v>234</v>
      </c>
      <c r="F266" s="22">
        <f t="shared" si="34"/>
        <v>29199.651867268323</v>
      </c>
      <c r="G266" s="24">
        <f t="shared" si="28"/>
        <v>110.95853461058822</v>
      </c>
      <c r="H266" s="24">
        <f t="shared" si="29"/>
        <v>2.4657452135686291</v>
      </c>
      <c r="I266" s="24">
        <f t="shared" si="35"/>
        <v>389.29069555520181</v>
      </c>
      <c r="J266" s="22">
        <f t="shared" si="30"/>
        <v>500.24923016579004</v>
      </c>
      <c r="K266" s="22">
        <f t="shared" si="31"/>
        <v>303.77812401265294</v>
      </c>
      <c r="L266" s="21">
        <f t="shared" si="32"/>
        <v>1</v>
      </c>
      <c r="M266" s="22">
        <f>SUM(J$32:J266)-SUM(K$32:K266)</f>
        <v>45974.238839834681</v>
      </c>
      <c r="N266" s="21"/>
      <c r="O266" s="21"/>
      <c r="P266" s="21"/>
      <c r="Q266" s="21"/>
    </row>
    <row r="267" spans="4:17" hidden="1" x14ac:dyDescent="0.3">
      <c r="D267" s="22" t="str">
        <f t="shared" si="27"/>
        <v/>
      </c>
      <c r="E267" s="21">
        <f t="shared" si="33"/>
        <v>235</v>
      </c>
      <c r="F267" s="22">
        <f t="shared" si="34"/>
        <v>28808.901331604789</v>
      </c>
      <c r="G267" s="24">
        <f t="shared" si="28"/>
        <v>109.49869450225621</v>
      </c>
      <c r="H267" s="24">
        <f t="shared" si="29"/>
        <v>2.4333043222723627</v>
      </c>
      <c r="I267" s="24">
        <f t="shared" si="35"/>
        <v>390.75053566353381</v>
      </c>
      <c r="J267" s="22">
        <f t="shared" si="30"/>
        <v>500.24923016579004</v>
      </c>
      <c r="K267" s="22">
        <f t="shared" si="31"/>
        <v>303.77812401265294</v>
      </c>
      <c r="L267" s="21">
        <f t="shared" si="32"/>
        <v>1</v>
      </c>
      <c r="M267" s="22">
        <f>SUM(J$32:J267)-SUM(K$32:K267)</f>
        <v>46170.709945987823</v>
      </c>
      <c r="N267" s="21"/>
      <c r="O267" s="21"/>
      <c r="P267" s="21"/>
      <c r="Q267" s="21"/>
    </row>
    <row r="268" spans="4:17" hidden="1" x14ac:dyDescent="0.3">
      <c r="D268" s="22" t="str">
        <f t="shared" si="27"/>
        <v/>
      </c>
      <c r="E268" s="21">
        <f t="shared" si="33"/>
        <v>236</v>
      </c>
      <c r="F268" s="22">
        <f t="shared" si="34"/>
        <v>28416.685481432516</v>
      </c>
      <c r="G268" s="24">
        <f t="shared" si="28"/>
        <v>108.03337999351795</v>
      </c>
      <c r="H268" s="24">
        <f t="shared" si="29"/>
        <v>2.4007417776337348</v>
      </c>
      <c r="I268" s="24">
        <f t="shared" si="35"/>
        <v>392.2158501722721</v>
      </c>
      <c r="J268" s="22">
        <f t="shared" si="30"/>
        <v>500.24923016579004</v>
      </c>
      <c r="K268" s="22">
        <f t="shared" si="31"/>
        <v>303.77812401265294</v>
      </c>
      <c r="L268" s="21">
        <f t="shared" si="32"/>
        <v>1</v>
      </c>
      <c r="M268" s="22">
        <f>SUM(J$32:J268)-SUM(K$32:K268)</f>
        <v>46367.181052140964</v>
      </c>
      <c r="N268" s="21"/>
      <c r="O268" s="21"/>
      <c r="P268" s="21"/>
      <c r="Q268" s="21"/>
    </row>
    <row r="269" spans="4:17" hidden="1" x14ac:dyDescent="0.3">
      <c r="D269" s="22" t="str">
        <f t="shared" si="27"/>
        <v/>
      </c>
      <c r="E269" s="21">
        <f t="shared" si="33"/>
        <v>237</v>
      </c>
      <c r="F269" s="22">
        <f t="shared" si="34"/>
        <v>28022.998821822097</v>
      </c>
      <c r="G269" s="24">
        <f t="shared" si="28"/>
        <v>106.56257055537192</v>
      </c>
      <c r="H269" s="24">
        <f t="shared" si="29"/>
        <v>2.3680571234527119</v>
      </c>
      <c r="I269" s="24">
        <f t="shared" si="35"/>
        <v>393.68665961041813</v>
      </c>
      <c r="J269" s="22">
        <f t="shared" si="30"/>
        <v>500.24923016579004</v>
      </c>
      <c r="K269" s="22">
        <f t="shared" si="31"/>
        <v>303.77812401265294</v>
      </c>
      <c r="L269" s="21">
        <f t="shared" si="32"/>
        <v>1</v>
      </c>
      <c r="M269" s="22">
        <f>SUM(J$32:J269)-SUM(K$32:K269)</f>
        <v>46563.652158294106</v>
      </c>
      <c r="N269" s="21"/>
      <c r="O269" s="21"/>
      <c r="P269" s="21"/>
      <c r="Q269" s="21"/>
    </row>
    <row r="270" spans="4:17" hidden="1" x14ac:dyDescent="0.3">
      <c r="D270" s="22" t="str">
        <f t="shared" si="27"/>
        <v/>
      </c>
      <c r="E270" s="21">
        <f t="shared" si="33"/>
        <v>238</v>
      </c>
      <c r="F270" s="22">
        <f t="shared" si="34"/>
        <v>27627.835837238141</v>
      </c>
      <c r="G270" s="24">
        <f t="shared" si="28"/>
        <v>105.08624558183287</v>
      </c>
      <c r="H270" s="24">
        <f t="shared" si="29"/>
        <v>2.3352499018185102</v>
      </c>
      <c r="I270" s="24">
        <f t="shared" si="35"/>
        <v>395.16298458395715</v>
      </c>
      <c r="J270" s="22">
        <f t="shared" si="30"/>
        <v>500.24923016579004</v>
      </c>
      <c r="K270" s="22">
        <f t="shared" si="31"/>
        <v>303.77812401265294</v>
      </c>
      <c r="L270" s="21">
        <f t="shared" si="32"/>
        <v>1</v>
      </c>
      <c r="M270" s="22">
        <f>SUM(J$32:J270)-SUM(K$32:K270)</f>
        <v>46760.123264447247</v>
      </c>
      <c r="N270" s="21"/>
      <c r="O270" s="21"/>
      <c r="P270" s="21"/>
      <c r="Q270" s="21"/>
    </row>
    <row r="271" spans="4:17" hidden="1" x14ac:dyDescent="0.3">
      <c r="D271" s="22" t="str">
        <f t="shared" si="27"/>
        <v/>
      </c>
      <c r="E271" s="21">
        <f t="shared" si="33"/>
        <v>239</v>
      </c>
      <c r="F271" s="22">
        <f t="shared" si="34"/>
        <v>27231.190991461994</v>
      </c>
      <c r="G271" s="24">
        <f t="shared" si="28"/>
        <v>103.60438438964303</v>
      </c>
      <c r="H271" s="24">
        <f t="shared" si="29"/>
        <v>2.3023196531031807</v>
      </c>
      <c r="I271" s="24">
        <f t="shared" si="35"/>
        <v>396.64484577614701</v>
      </c>
      <c r="J271" s="22">
        <f t="shared" si="30"/>
        <v>500.24923016579004</v>
      </c>
      <c r="K271" s="22">
        <f t="shared" si="31"/>
        <v>303.77812401265294</v>
      </c>
      <c r="L271" s="21">
        <f t="shared" si="32"/>
        <v>1</v>
      </c>
      <c r="M271" s="22">
        <f>SUM(J$32:J271)-SUM(K$32:K271)</f>
        <v>46956.594370600389</v>
      </c>
      <c r="N271" s="21"/>
      <c r="O271" s="21"/>
      <c r="P271" s="21"/>
      <c r="Q271" s="21"/>
    </row>
    <row r="272" spans="4:17" hidden="1" x14ac:dyDescent="0.3">
      <c r="D272" s="22" t="str">
        <f t="shared" si="27"/>
        <v/>
      </c>
      <c r="E272" s="21">
        <f t="shared" si="33"/>
        <v>240</v>
      </c>
      <c r="F272" s="22">
        <f t="shared" si="34"/>
        <v>26833.058727514188</v>
      </c>
      <c r="G272" s="24">
        <f t="shared" si="28"/>
        <v>102.11696621798247</v>
      </c>
      <c r="H272" s="24">
        <f t="shared" si="29"/>
        <v>2.269265915955168</v>
      </c>
      <c r="I272" s="24">
        <f t="shared" si="35"/>
        <v>398.13226394780759</v>
      </c>
      <c r="J272" s="22">
        <f t="shared" si="30"/>
        <v>500.24923016579004</v>
      </c>
      <c r="K272" s="22">
        <f t="shared" si="31"/>
        <v>303.77812401265294</v>
      </c>
      <c r="L272" s="21">
        <f t="shared" si="32"/>
        <v>1</v>
      </c>
      <c r="M272" s="22">
        <f>SUM(J$32:J272)-SUM(K$32:K272)</f>
        <v>47153.065476753531</v>
      </c>
      <c r="N272" s="21"/>
      <c r="O272" s="21"/>
      <c r="P272" s="21"/>
      <c r="Q272" s="21"/>
    </row>
    <row r="273" spans="4:17" hidden="1" x14ac:dyDescent="0.3">
      <c r="D273" s="22" t="str">
        <f t="shared" si="27"/>
        <v/>
      </c>
      <c r="E273" s="21">
        <f t="shared" si="33"/>
        <v>241</v>
      </c>
      <c r="F273" s="22">
        <f t="shared" si="34"/>
        <v>26433.433467576575</v>
      </c>
      <c r="G273" s="24">
        <f t="shared" si="28"/>
        <v>100.62397022817821</v>
      </c>
      <c r="H273" s="24">
        <f t="shared" si="29"/>
        <v>2.2360882272928508</v>
      </c>
      <c r="I273" s="24">
        <f t="shared" si="35"/>
        <v>399.62525993761182</v>
      </c>
      <c r="J273" s="22">
        <f t="shared" si="30"/>
        <v>500.24923016579004</v>
      </c>
      <c r="K273" s="22">
        <f t="shared" si="31"/>
        <v>303.77812401265294</v>
      </c>
      <c r="L273" s="21">
        <f t="shared" si="32"/>
        <v>1</v>
      </c>
      <c r="M273" s="22">
        <f>SUM(J$32:J273)-SUM(K$32:K273)</f>
        <v>47349.536582906672</v>
      </c>
      <c r="N273" s="21"/>
      <c r="O273" s="21"/>
      <c r="P273" s="21"/>
      <c r="Q273" s="21"/>
    </row>
    <row r="274" spans="4:17" hidden="1" x14ac:dyDescent="0.3">
      <c r="D274" s="22" t="str">
        <f t="shared" si="27"/>
        <v/>
      </c>
      <c r="E274" s="21">
        <f t="shared" si="33"/>
        <v>242</v>
      </c>
      <c r="F274" s="22">
        <f t="shared" si="34"/>
        <v>26032.309612914196</v>
      </c>
      <c r="G274" s="24">
        <f t="shared" si="28"/>
        <v>99.125375503412158</v>
      </c>
      <c r="H274" s="24">
        <f t="shared" si="29"/>
        <v>2.20278612229805</v>
      </c>
      <c r="I274" s="24">
        <f t="shared" si="35"/>
        <v>401.12385466237788</v>
      </c>
      <c r="J274" s="22">
        <f t="shared" si="30"/>
        <v>500.24923016579004</v>
      </c>
      <c r="K274" s="22">
        <f t="shared" si="31"/>
        <v>303.77812401265294</v>
      </c>
      <c r="L274" s="21">
        <f t="shared" si="32"/>
        <v>1</v>
      </c>
      <c r="M274" s="22">
        <f>SUM(J$32:J274)-SUM(K$32:K274)</f>
        <v>47546.007689059814</v>
      </c>
      <c r="N274" s="21"/>
      <c r="O274" s="21"/>
      <c r="P274" s="21"/>
      <c r="Q274" s="21"/>
    </row>
    <row r="275" spans="4:17" hidden="1" x14ac:dyDescent="0.3">
      <c r="D275" s="22" t="str">
        <f t="shared" si="27"/>
        <v/>
      </c>
      <c r="E275" s="21">
        <f t="shared" si="33"/>
        <v>243</v>
      </c>
      <c r="F275" s="22">
        <f t="shared" si="34"/>
        <v>25629.681543796833</v>
      </c>
      <c r="G275" s="24">
        <f t="shared" si="28"/>
        <v>97.621161048428235</v>
      </c>
      <c r="H275" s="24">
        <f t="shared" si="29"/>
        <v>2.1693591344095182</v>
      </c>
      <c r="I275" s="24">
        <f t="shared" si="35"/>
        <v>402.6280691173618</v>
      </c>
      <c r="J275" s="22">
        <f t="shared" si="30"/>
        <v>500.24923016579004</v>
      </c>
      <c r="K275" s="22">
        <f t="shared" si="31"/>
        <v>303.77812401265294</v>
      </c>
      <c r="L275" s="21">
        <f t="shared" si="32"/>
        <v>1</v>
      </c>
      <c r="M275" s="22">
        <f>SUM(J$32:J275)-SUM(K$32:K275)</f>
        <v>47742.478795212955</v>
      </c>
      <c r="N275" s="21"/>
      <c r="O275" s="21"/>
      <c r="P275" s="21"/>
      <c r="Q275" s="21"/>
    </row>
    <row r="276" spans="4:17" hidden="1" x14ac:dyDescent="0.3">
      <c r="D276" s="22" t="str">
        <f t="shared" si="27"/>
        <v/>
      </c>
      <c r="E276" s="21">
        <f t="shared" si="33"/>
        <v>244</v>
      </c>
      <c r="F276" s="22">
        <f t="shared" si="34"/>
        <v>25225.543619420281</v>
      </c>
      <c r="G276" s="24">
        <f t="shared" si="28"/>
        <v>96.111305789238131</v>
      </c>
      <c r="H276" s="24">
        <f t="shared" si="29"/>
        <v>2.1358067953164048</v>
      </c>
      <c r="I276" s="24">
        <f t="shared" si="35"/>
        <v>404.13792437655189</v>
      </c>
      <c r="J276" s="22">
        <f t="shared" si="30"/>
        <v>500.24923016579004</v>
      </c>
      <c r="K276" s="22">
        <f t="shared" si="31"/>
        <v>303.77812401265294</v>
      </c>
      <c r="L276" s="21">
        <f t="shared" si="32"/>
        <v>1</v>
      </c>
      <c r="M276" s="22">
        <f>SUM(J$32:J276)-SUM(K$32:K276)</f>
        <v>47938.949901366097</v>
      </c>
      <c r="N276" s="21"/>
      <c r="O276" s="21"/>
      <c r="P276" s="21"/>
      <c r="Q276" s="21"/>
    </row>
    <row r="277" spans="4:17" hidden="1" x14ac:dyDescent="0.3">
      <c r="D277" s="22" t="str">
        <f t="shared" si="27"/>
        <v/>
      </c>
      <c r="E277" s="21">
        <f t="shared" si="33"/>
        <v>245</v>
      </c>
      <c r="F277" s="22">
        <f t="shared" si="34"/>
        <v>24819.890177827318</v>
      </c>
      <c r="G277" s="24">
        <f t="shared" si="28"/>
        <v>94.595788572826052</v>
      </c>
      <c r="H277" s="24">
        <f t="shared" si="29"/>
        <v>2.1021286349516921</v>
      </c>
      <c r="I277" s="24">
        <f t="shared" si="35"/>
        <v>405.65344159296399</v>
      </c>
      <c r="J277" s="22">
        <f t="shared" si="30"/>
        <v>500.24923016579004</v>
      </c>
      <c r="K277" s="22">
        <f t="shared" si="31"/>
        <v>303.77812401265294</v>
      </c>
      <c r="L277" s="21">
        <f t="shared" si="32"/>
        <v>1</v>
      </c>
      <c r="M277" s="22">
        <f>SUM(J$32:J277)-SUM(K$32:K277)</f>
        <v>48135.421007519239</v>
      </c>
      <c r="N277" s="21"/>
      <c r="O277" s="21"/>
      <c r="P277" s="21"/>
      <c r="Q277" s="21"/>
    </row>
    <row r="278" spans="4:17" hidden="1" x14ac:dyDescent="0.3">
      <c r="D278" s="22" t="str">
        <f t="shared" si="27"/>
        <v/>
      </c>
      <c r="E278" s="21">
        <f t="shared" si="33"/>
        <v>246</v>
      </c>
      <c r="F278" s="22">
        <f t="shared" si="34"/>
        <v>24412.715535828382</v>
      </c>
      <c r="G278" s="24">
        <f t="shared" si="28"/>
        <v>93.074588166852436</v>
      </c>
      <c r="H278" s="24">
        <f t="shared" si="29"/>
        <v>2.0683241814856115</v>
      </c>
      <c r="I278" s="24">
        <f t="shared" si="35"/>
        <v>407.1746419989376</v>
      </c>
      <c r="J278" s="22">
        <f t="shared" si="30"/>
        <v>500.24923016579004</v>
      </c>
      <c r="K278" s="22">
        <f t="shared" si="31"/>
        <v>303.77812401265294</v>
      </c>
      <c r="L278" s="21">
        <f t="shared" si="32"/>
        <v>1</v>
      </c>
      <c r="M278" s="22">
        <f>SUM(J$32:J278)-SUM(K$32:K278)</f>
        <v>48331.89211367238</v>
      </c>
      <c r="N278" s="21"/>
      <c r="O278" s="21"/>
      <c r="P278" s="21"/>
      <c r="Q278" s="21"/>
    </row>
    <row r="279" spans="4:17" hidden="1" x14ac:dyDescent="0.3">
      <c r="D279" s="22" t="str">
        <f t="shared" si="27"/>
        <v/>
      </c>
      <c r="E279" s="21">
        <f t="shared" si="33"/>
        <v>247</v>
      </c>
      <c r="F279" s="22">
        <f t="shared" si="34"/>
        <v>24004.013988921946</v>
      </c>
      <c r="G279" s="24">
        <f t="shared" si="28"/>
        <v>91.547683259356418</v>
      </c>
      <c r="H279" s="24">
        <f t="shared" si="29"/>
        <v>2.0343929613190337</v>
      </c>
      <c r="I279" s="24">
        <f t="shared" si="35"/>
        <v>408.70154690643363</v>
      </c>
      <c r="J279" s="22">
        <f t="shared" si="30"/>
        <v>500.24923016579004</v>
      </c>
      <c r="K279" s="22">
        <f t="shared" si="31"/>
        <v>303.77812401265294</v>
      </c>
      <c r="L279" s="21">
        <f t="shared" si="32"/>
        <v>1</v>
      </c>
      <c r="M279" s="22">
        <f>SUM(J$32:J279)-SUM(K$32:K279)</f>
        <v>48528.363219825522</v>
      </c>
      <c r="N279" s="21"/>
      <c r="O279" s="21"/>
      <c r="P279" s="21"/>
      <c r="Q279" s="21"/>
    </row>
    <row r="280" spans="4:17" hidden="1" x14ac:dyDescent="0.3">
      <c r="D280" s="22" t="str">
        <f t="shared" si="27"/>
        <v/>
      </c>
      <c r="E280" s="21">
        <f t="shared" si="33"/>
        <v>248</v>
      </c>
      <c r="F280" s="22">
        <f t="shared" si="34"/>
        <v>23593.779811214612</v>
      </c>
      <c r="G280" s="24">
        <f t="shared" si="28"/>
        <v>90.015052458457305</v>
      </c>
      <c r="H280" s="24">
        <f t="shared" si="29"/>
        <v>2.0003344990768306</v>
      </c>
      <c r="I280" s="24">
        <f t="shared" si="35"/>
        <v>410.23417770733272</v>
      </c>
      <c r="J280" s="22">
        <f t="shared" si="30"/>
        <v>500.24923016579004</v>
      </c>
      <c r="K280" s="22">
        <f t="shared" si="31"/>
        <v>303.77812401265294</v>
      </c>
      <c r="L280" s="21">
        <f t="shared" si="32"/>
        <v>1</v>
      </c>
      <c r="M280" s="22">
        <f>SUM(J$32:J280)-SUM(K$32:K280)</f>
        <v>48724.834325978663</v>
      </c>
      <c r="N280" s="21"/>
      <c r="O280" s="21"/>
      <c r="P280" s="21"/>
      <c r="Q280" s="21"/>
    </row>
    <row r="281" spans="4:17" hidden="1" x14ac:dyDescent="0.3">
      <c r="D281" s="22" t="str">
        <f t="shared" si="27"/>
        <v/>
      </c>
      <c r="E281" s="21">
        <f t="shared" si="33"/>
        <v>249</v>
      </c>
      <c r="F281" s="22">
        <f t="shared" si="34"/>
        <v>23182.007255340875</v>
      </c>
      <c r="G281" s="24">
        <f t="shared" si="28"/>
        <v>88.476674292054796</v>
      </c>
      <c r="H281" s="24">
        <f t="shared" si="29"/>
        <v>1.9661483176012196</v>
      </c>
      <c r="I281" s="24">
        <f t="shared" si="35"/>
        <v>411.77255587373526</v>
      </c>
      <c r="J281" s="22">
        <f t="shared" si="30"/>
        <v>500.24923016579004</v>
      </c>
      <c r="K281" s="22">
        <f t="shared" si="31"/>
        <v>303.77812401265294</v>
      </c>
      <c r="L281" s="21">
        <f t="shared" si="32"/>
        <v>1</v>
      </c>
      <c r="M281" s="22">
        <f>SUM(J$32:J281)-SUM(K$32:K281)</f>
        <v>48921.305432131805</v>
      </c>
      <c r="N281" s="21"/>
      <c r="O281" s="21"/>
      <c r="P281" s="21"/>
      <c r="Q281" s="21"/>
    </row>
    <row r="282" spans="4:17" hidden="1" x14ac:dyDescent="0.3">
      <c r="D282" s="22" t="str">
        <f t="shared" si="27"/>
        <v/>
      </c>
      <c r="E282" s="21">
        <f t="shared" si="33"/>
        <v>250</v>
      </c>
      <c r="F282" s="22">
        <f t="shared" si="34"/>
        <v>22768.690552382614</v>
      </c>
      <c r="G282" s="24">
        <f t="shared" si="28"/>
        <v>86.932527207528281</v>
      </c>
      <c r="H282" s="24">
        <f t="shared" si="29"/>
        <v>1.9318339379450746</v>
      </c>
      <c r="I282" s="24">
        <f t="shared" si="35"/>
        <v>413.31670295826177</v>
      </c>
      <c r="J282" s="22">
        <f t="shared" si="30"/>
        <v>500.24923016579004</v>
      </c>
      <c r="K282" s="22">
        <f t="shared" si="31"/>
        <v>303.77812401265294</v>
      </c>
      <c r="L282" s="21">
        <f t="shared" si="32"/>
        <v>1</v>
      </c>
      <c r="M282" s="22">
        <f>SUM(J$32:J282)-SUM(K$32:K282)</f>
        <v>49117.776538284947</v>
      </c>
      <c r="N282" s="21"/>
      <c r="O282" s="21"/>
      <c r="P282" s="21"/>
      <c r="Q282" s="21"/>
    </row>
    <row r="283" spans="4:17" hidden="1" x14ac:dyDescent="0.3">
      <c r="D283" s="22" t="str">
        <f t="shared" si="27"/>
        <v/>
      </c>
      <c r="E283" s="21">
        <f t="shared" si="33"/>
        <v>251</v>
      </c>
      <c r="F283" s="22">
        <f t="shared" si="34"/>
        <v>22353.823911788259</v>
      </c>
      <c r="G283" s="24">
        <f t="shared" si="28"/>
        <v>85.382589571434792</v>
      </c>
      <c r="H283" s="24">
        <f t="shared" si="29"/>
        <v>1.8973908793652194</v>
      </c>
      <c r="I283" s="24">
        <f t="shared" si="35"/>
        <v>414.86664059435526</v>
      </c>
      <c r="J283" s="22">
        <f t="shared" si="30"/>
        <v>500.24923016579004</v>
      </c>
      <c r="K283" s="22">
        <f t="shared" si="31"/>
        <v>303.77812401265294</v>
      </c>
      <c r="L283" s="21">
        <f t="shared" si="32"/>
        <v>1</v>
      </c>
      <c r="M283" s="22">
        <f>SUM(J$32:J283)-SUM(K$32:K283)</f>
        <v>49314.247644438088</v>
      </c>
      <c r="N283" s="21"/>
      <c r="O283" s="21"/>
      <c r="P283" s="21"/>
      <c r="Q283" s="21"/>
    </row>
    <row r="284" spans="4:17" hidden="1" x14ac:dyDescent="0.3">
      <c r="D284" s="22" t="str">
        <f t="shared" si="27"/>
        <v/>
      </c>
      <c r="E284" s="21">
        <f t="shared" si="33"/>
        <v>252</v>
      </c>
      <c r="F284" s="22">
        <f t="shared" si="34"/>
        <v>21937.401521291675</v>
      </c>
      <c r="G284" s="24">
        <f t="shared" si="28"/>
        <v>83.826839669205967</v>
      </c>
      <c r="H284" s="24">
        <f t="shared" si="29"/>
        <v>1.8628186593156899</v>
      </c>
      <c r="I284" s="24">
        <f t="shared" si="35"/>
        <v>416.42239049658406</v>
      </c>
      <c r="J284" s="22">
        <f t="shared" si="30"/>
        <v>500.24923016579004</v>
      </c>
      <c r="K284" s="22">
        <f t="shared" si="31"/>
        <v>303.77812401265294</v>
      </c>
      <c r="L284" s="21">
        <f t="shared" si="32"/>
        <v>1</v>
      </c>
      <c r="M284" s="22">
        <f>SUM(J$32:J284)-SUM(K$32:K284)</f>
        <v>49510.71875059123</v>
      </c>
      <c r="N284" s="21"/>
      <c r="O284" s="21"/>
      <c r="P284" s="21"/>
      <c r="Q284" s="21"/>
    </row>
    <row r="285" spans="4:17" hidden="1" x14ac:dyDescent="0.3">
      <c r="D285" s="22" t="str">
        <f t="shared" si="27"/>
        <v/>
      </c>
      <c r="E285" s="21">
        <f t="shared" si="33"/>
        <v>253</v>
      </c>
      <c r="F285" s="22">
        <f t="shared" si="34"/>
        <v>21519.417546830729</v>
      </c>
      <c r="G285" s="24">
        <f t="shared" si="28"/>
        <v>82.265255704843781</v>
      </c>
      <c r="H285" s="24">
        <f t="shared" si="29"/>
        <v>1.8281167934409746</v>
      </c>
      <c r="I285" s="24">
        <f t="shared" si="35"/>
        <v>417.98397446094623</v>
      </c>
      <c r="J285" s="22">
        <f t="shared" si="30"/>
        <v>500.24923016579004</v>
      </c>
      <c r="K285" s="22">
        <f t="shared" si="31"/>
        <v>303.77812401265294</v>
      </c>
      <c r="L285" s="21">
        <f t="shared" si="32"/>
        <v>1</v>
      </c>
      <c r="M285" s="22">
        <f>SUM(J$32:J285)-SUM(K$32:K285)</f>
        <v>49707.189856744371</v>
      </c>
      <c r="N285" s="21"/>
      <c r="O285" s="21"/>
      <c r="P285" s="21"/>
      <c r="Q285" s="21"/>
    </row>
    <row r="286" spans="4:17" hidden="1" x14ac:dyDescent="0.3">
      <c r="D286" s="22" t="str">
        <f t="shared" si="27"/>
        <v/>
      </c>
      <c r="E286" s="21">
        <f t="shared" si="33"/>
        <v>254</v>
      </c>
      <c r="F286" s="22">
        <f t="shared" si="34"/>
        <v>21099.866132465555</v>
      </c>
      <c r="G286" s="24">
        <f t="shared" si="28"/>
        <v>80.697815800615231</v>
      </c>
      <c r="H286" s="24">
        <f t="shared" si="29"/>
        <v>1.793284795569229</v>
      </c>
      <c r="I286" s="24">
        <f t="shared" si="35"/>
        <v>419.55141436517482</v>
      </c>
      <c r="J286" s="22">
        <f t="shared" si="30"/>
        <v>500.24923016579004</v>
      </c>
      <c r="K286" s="22">
        <f t="shared" si="31"/>
        <v>303.77812401265294</v>
      </c>
      <c r="L286" s="21">
        <f t="shared" si="32"/>
        <v>1</v>
      </c>
      <c r="M286" s="22">
        <f>SUM(J$32:J286)-SUM(K$32:K286)</f>
        <v>49903.660962897513</v>
      </c>
      <c r="N286" s="21"/>
      <c r="O286" s="21"/>
      <c r="P286" s="21"/>
      <c r="Q286" s="21"/>
    </row>
    <row r="287" spans="4:17" hidden="1" x14ac:dyDescent="0.3">
      <c r="D287" s="22" t="str">
        <f t="shared" si="27"/>
        <v/>
      </c>
      <c r="E287" s="21">
        <f t="shared" si="33"/>
        <v>255</v>
      </c>
      <c r="F287" s="22">
        <f t="shared" si="34"/>
        <v>20678.741400296512</v>
      </c>
      <c r="G287" s="24">
        <f t="shared" si="28"/>
        <v>79.124497996745831</v>
      </c>
      <c r="H287" s="24">
        <f t="shared" si="29"/>
        <v>1.7583221777054645</v>
      </c>
      <c r="I287" s="24">
        <f t="shared" si="35"/>
        <v>421.12473216904419</v>
      </c>
      <c r="J287" s="22">
        <f t="shared" si="30"/>
        <v>500.24923016579004</v>
      </c>
      <c r="K287" s="22">
        <f t="shared" si="31"/>
        <v>303.77812401265294</v>
      </c>
      <c r="L287" s="21">
        <f t="shared" si="32"/>
        <v>1</v>
      </c>
      <c r="M287" s="22">
        <f>SUM(J$32:J287)-SUM(K$32:K287)</f>
        <v>50100.132069050655</v>
      </c>
      <c r="N287" s="21"/>
      <c r="O287" s="21"/>
      <c r="P287" s="21"/>
      <c r="Q287" s="21"/>
    </row>
    <row r="288" spans="4:17" hidden="1" x14ac:dyDescent="0.3">
      <c r="D288" s="22" t="str">
        <f t="shared" si="27"/>
        <v/>
      </c>
      <c r="E288" s="21">
        <f t="shared" si="33"/>
        <v>256</v>
      </c>
      <c r="F288" s="22">
        <f t="shared" si="34"/>
        <v>20256.037450381835</v>
      </c>
      <c r="G288" s="24">
        <f t="shared" si="28"/>
        <v>77.545280251111919</v>
      </c>
      <c r="H288" s="24">
        <f t="shared" si="29"/>
        <v>1.7232284500247108</v>
      </c>
      <c r="I288" s="24">
        <f t="shared" si="35"/>
        <v>422.70394991467811</v>
      </c>
      <c r="J288" s="22">
        <f t="shared" si="30"/>
        <v>500.24923016579004</v>
      </c>
      <c r="K288" s="22">
        <f t="shared" si="31"/>
        <v>303.77812401265294</v>
      </c>
      <c r="L288" s="21">
        <f t="shared" si="32"/>
        <v>1</v>
      </c>
      <c r="M288" s="22">
        <f>SUM(J$32:J288)-SUM(K$32:K288)</f>
        <v>50296.603175203796</v>
      </c>
      <c r="N288" s="21"/>
      <c r="O288" s="21"/>
      <c r="P288" s="21"/>
      <c r="Q288" s="21"/>
    </row>
    <row r="289" spans="4:17" hidden="1" x14ac:dyDescent="0.3">
      <c r="D289" s="22" t="str">
        <f t="shared" ref="D289:D352" si="36">IF(E289=$F$13*$B$12,M289,"")</f>
        <v/>
      </c>
      <c r="E289" s="21">
        <f t="shared" si="33"/>
        <v>257</v>
      </c>
      <c r="F289" s="22">
        <f t="shared" si="34"/>
        <v>19831.748360654976</v>
      </c>
      <c r="G289" s="24">
        <f t="shared" ref="G289:G352" si="37">IF($E289="","",$F288*$F$16/$B$12)</f>
        <v>75.960140438931873</v>
      </c>
      <c r="H289" s="24">
        <f t="shared" ref="H289:H352" si="38">IF($E289="","",$F288*$B$19/$B$12)</f>
        <v>1.6880031208651545</v>
      </c>
      <c r="I289" s="24">
        <f t="shared" si="35"/>
        <v>424.28908972685815</v>
      </c>
      <c r="J289" s="22">
        <f t="shared" ref="J289:J352" si="39">IF($E289="","",IF($L289=0,$F288*$F$16/$B$12,PMT($F$16/$B$12,$B$11,-$F$11,0,0)))</f>
        <v>500.24923016579004</v>
      </c>
      <c r="K289" s="22">
        <f t="shared" ref="K289:K352" si="40">IF($E289="","",IF($L289=0,$F288*$B$19/$B$12,PMT($B$19/$B$12,$B$11,-$F$11,0,0)))</f>
        <v>303.77812401265294</v>
      </c>
      <c r="L289" s="21">
        <f t="shared" ref="L289:L352" si="41">IF(E289=$F$15,1,0+L288)</f>
        <v>1</v>
      </c>
      <c r="M289" s="22">
        <f>SUM(J$32:J289)-SUM(K$32:K289)</f>
        <v>50493.074281356938</v>
      </c>
      <c r="N289" s="21"/>
      <c r="O289" s="21"/>
      <c r="P289" s="21"/>
      <c r="Q289" s="21"/>
    </row>
    <row r="290" spans="4:17" hidden="1" x14ac:dyDescent="0.3">
      <c r="D290" s="22" t="str">
        <f t="shared" si="36"/>
        <v/>
      </c>
      <c r="E290" s="21">
        <f t="shared" ref="E290:E353" si="42">IF(E289="","",IF(E289+1&lt;=$B$10,E289+1,""))</f>
        <v>258</v>
      </c>
      <c r="F290" s="22">
        <f t="shared" ref="F290:F353" si="43">IF(E290="","",F289-I290)</f>
        <v>19405.868186841642</v>
      </c>
      <c r="G290" s="24">
        <f t="shared" si="37"/>
        <v>74.369056352456155</v>
      </c>
      <c r="H290" s="24">
        <f t="shared" si="38"/>
        <v>1.6526456967212495</v>
      </c>
      <c r="I290" s="24">
        <f t="shared" ref="I290:I353" si="44">IF(E290="","",J290-G290)</f>
        <v>425.8801738133339</v>
      </c>
      <c r="J290" s="22">
        <f t="shared" si="39"/>
        <v>500.24923016579004</v>
      </c>
      <c r="K290" s="22">
        <f t="shared" si="40"/>
        <v>303.77812401265294</v>
      </c>
      <c r="L290" s="21">
        <f t="shared" si="41"/>
        <v>1</v>
      </c>
      <c r="M290" s="22">
        <f>SUM(J$32:J290)-SUM(K$32:K290)</f>
        <v>50689.545387510079</v>
      </c>
      <c r="N290" s="21"/>
      <c r="O290" s="21"/>
      <c r="P290" s="21"/>
      <c r="Q290" s="21"/>
    </row>
    <row r="291" spans="4:17" hidden="1" x14ac:dyDescent="0.3">
      <c r="D291" s="22" t="str">
        <f t="shared" si="36"/>
        <v/>
      </c>
      <c r="E291" s="21">
        <f t="shared" si="42"/>
        <v>259</v>
      </c>
      <c r="F291" s="22">
        <f t="shared" si="43"/>
        <v>18978.39096237651</v>
      </c>
      <c r="G291" s="24">
        <f t="shared" si="37"/>
        <v>72.772005700656152</v>
      </c>
      <c r="H291" s="24">
        <f t="shared" si="38"/>
        <v>1.6171556822368049</v>
      </c>
      <c r="I291" s="24">
        <f t="shared" si="44"/>
        <v>427.47722446513387</v>
      </c>
      <c r="J291" s="22">
        <f t="shared" si="39"/>
        <v>500.24923016579004</v>
      </c>
      <c r="K291" s="22">
        <f t="shared" si="40"/>
        <v>303.77812401265294</v>
      </c>
      <c r="L291" s="21">
        <f t="shared" si="41"/>
        <v>1</v>
      </c>
      <c r="M291" s="22">
        <f>SUM(J$32:J291)-SUM(K$32:K291)</f>
        <v>50886.016493663221</v>
      </c>
      <c r="N291" s="21"/>
      <c r="O291" s="21"/>
      <c r="P291" s="21"/>
      <c r="Q291" s="21"/>
    </row>
    <row r="292" spans="4:17" hidden="1" x14ac:dyDescent="0.3">
      <c r="D292" s="22" t="str">
        <f t="shared" si="36"/>
        <v/>
      </c>
      <c r="E292" s="21">
        <f t="shared" si="42"/>
        <v>260</v>
      </c>
      <c r="F292" s="22">
        <f t="shared" si="43"/>
        <v>18549.310698319634</v>
      </c>
      <c r="G292" s="24">
        <f t="shared" si="37"/>
        <v>71.168966108911903</v>
      </c>
      <c r="H292" s="24">
        <f t="shared" si="38"/>
        <v>1.5815325801980438</v>
      </c>
      <c r="I292" s="24">
        <f t="shared" si="44"/>
        <v>429.08026405687815</v>
      </c>
      <c r="J292" s="22">
        <f t="shared" si="39"/>
        <v>500.24923016579004</v>
      </c>
      <c r="K292" s="22">
        <f t="shared" si="40"/>
        <v>303.77812401265294</v>
      </c>
      <c r="L292" s="21">
        <f t="shared" si="41"/>
        <v>1</v>
      </c>
      <c r="M292" s="22">
        <f>SUM(J$32:J292)-SUM(K$32:K292)</f>
        <v>51082.487599816362</v>
      </c>
      <c r="N292" s="21"/>
      <c r="O292" s="21"/>
      <c r="P292" s="21"/>
      <c r="Q292" s="21"/>
    </row>
    <row r="293" spans="4:17" hidden="1" x14ac:dyDescent="0.3">
      <c r="D293" s="22" t="str">
        <f t="shared" si="36"/>
        <v/>
      </c>
      <c r="E293" s="21">
        <f t="shared" si="42"/>
        <v>261</v>
      </c>
      <c r="F293" s="22">
        <f t="shared" si="43"/>
        <v>18118.621383272541</v>
      </c>
      <c r="G293" s="24">
        <f t="shared" si="37"/>
        <v>69.559915118698626</v>
      </c>
      <c r="H293" s="24">
        <f t="shared" si="38"/>
        <v>1.5457758915266375</v>
      </c>
      <c r="I293" s="24">
        <f t="shared" si="44"/>
        <v>430.68931504709144</v>
      </c>
      <c r="J293" s="22">
        <f t="shared" si="39"/>
        <v>500.24923016579004</v>
      </c>
      <c r="K293" s="22">
        <f t="shared" si="40"/>
        <v>303.77812401265294</v>
      </c>
      <c r="L293" s="21">
        <f t="shared" si="41"/>
        <v>1</v>
      </c>
      <c r="M293" s="22">
        <f>SUM(J$32:J293)-SUM(K$32:K293)</f>
        <v>51278.958705969504</v>
      </c>
      <c r="N293" s="21"/>
      <c r="O293" s="21"/>
      <c r="P293" s="21"/>
      <c r="Q293" s="21"/>
    </row>
    <row r="294" spans="4:17" hidden="1" x14ac:dyDescent="0.3">
      <c r="D294" s="22" t="str">
        <f t="shared" si="36"/>
        <v/>
      </c>
      <c r="E294" s="21">
        <f t="shared" si="42"/>
        <v>262</v>
      </c>
      <c r="F294" s="22">
        <f t="shared" si="43"/>
        <v>17686.316983294022</v>
      </c>
      <c r="G294" s="24">
        <f t="shared" si="37"/>
        <v>67.944830187272018</v>
      </c>
      <c r="H294" s="24">
        <f t="shared" si="38"/>
        <v>1.5098851152727131</v>
      </c>
      <c r="I294" s="24">
        <f t="shared" si="44"/>
        <v>432.30439997851801</v>
      </c>
      <c r="J294" s="22">
        <f t="shared" si="39"/>
        <v>500.24923016579004</v>
      </c>
      <c r="K294" s="22">
        <f t="shared" si="40"/>
        <v>303.77812401265294</v>
      </c>
      <c r="L294" s="21">
        <f t="shared" si="41"/>
        <v>1</v>
      </c>
      <c r="M294" s="22">
        <f>SUM(J$32:J294)-SUM(K$32:K294)</f>
        <v>51475.429812122646</v>
      </c>
      <c r="N294" s="21"/>
      <c r="O294" s="21"/>
      <c r="P294" s="21"/>
      <c r="Q294" s="21"/>
    </row>
    <row r="295" spans="4:17" hidden="1" x14ac:dyDescent="0.3">
      <c r="D295" s="22" t="str">
        <f t="shared" si="36"/>
        <v/>
      </c>
      <c r="E295" s="21">
        <f t="shared" si="42"/>
        <v>263</v>
      </c>
      <c r="F295" s="22">
        <f t="shared" si="43"/>
        <v>17252.391441815584</v>
      </c>
      <c r="G295" s="24">
        <f t="shared" si="37"/>
        <v>66.323688687352572</v>
      </c>
      <c r="H295" s="24">
        <f t="shared" si="38"/>
        <v>1.4738597486078364</v>
      </c>
      <c r="I295" s="24">
        <f t="shared" si="44"/>
        <v>433.92554147843748</v>
      </c>
      <c r="J295" s="22">
        <f t="shared" si="39"/>
        <v>500.24923016579004</v>
      </c>
      <c r="K295" s="22">
        <f t="shared" si="40"/>
        <v>303.77812401265294</v>
      </c>
      <c r="L295" s="21">
        <f t="shared" si="41"/>
        <v>1</v>
      </c>
      <c r="M295" s="22">
        <f>SUM(J$32:J295)-SUM(K$32:K295)</f>
        <v>51671.900918275787</v>
      </c>
      <c r="N295" s="21"/>
      <c r="O295" s="21"/>
      <c r="P295" s="21"/>
      <c r="Q295" s="21"/>
    </row>
    <row r="296" spans="4:17" hidden="1" x14ac:dyDescent="0.3">
      <c r="D296" s="22" t="str">
        <f t="shared" si="36"/>
        <v/>
      </c>
      <c r="E296" s="21">
        <f t="shared" si="42"/>
        <v>264</v>
      </c>
      <c r="F296" s="22">
        <f t="shared" si="43"/>
        <v>16816.838679556604</v>
      </c>
      <c r="G296" s="24">
        <f t="shared" si="37"/>
        <v>64.696467906808437</v>
      </c>
      <c r="H296" s="24">
        <f t="shared" si="38"/>
        <v>1.4376992868179668</v>
      </c>
      <c r="I296" s="24">
        <f t="shared" si="44"/>
        <v>435.5527622589816</v>
      </c>
      <c r="J296" s="22">
        <f t="shared" si="39"/>
        <v>500.24923016579004</v>
      </c>
      <c r="K296" s="22">
        <f t="shared" si="40"/>
        <v>303.77812401265294</v>
      </c>
      <c r="L296" s="21">
        <f t="shared" si="41"/>
        <v>1</v>
      </c>
      <c r="M296" s="22">
        <f>SUM(J$32:J296)-SUM(K$32:K296)</f>
        <v>51868.372024428929</v>
      </c>
      <c r="N296" s="21"/>
      <c r="O296" s="21"/>
      <c r="P296" s="21"/>
      <c r="Q296" s="21"/>
    </row>
    <row r="297" spans="4:17" hidden="1" x14ac:dyDescent="0.3">
      <c r="D297" s="22" t="str">
        <f t="shared" si="36"/>
        <v/>
      </c>
      <c r="E297" s="21">
        <f t="shared" si="42"/>
        <v>265</v>
      </c>
      <c r="F297" s="22">
        <f t="shared" si="43"/>
        <v>16379.652594439151</v>
      </c>
      <c r="G297" s="24">
        <f t="shared" si="37"/>
        <v>63.063145048337269</v>
      </c>
      <c r="H297" s="24">
        <f t="shared" si="38"/>
        <v>1.4014032232963849</v>
      </c>
      <c r="I297" s="24">
        <f t="shared" si="44"/>
        <v>437.18608511745276</v>
      </c>
      <c r="J297" s="22">
        <f t="shared" si="39"/>
        <v>500.24923016579004</v>
      </c>
      <c r="K297" s="22">
        <f t="shared" si="40"/>
        <v>303.77812401265294</v>
      </c>
      <c r="L297" s="21">
        <f t="shared" si="41"/>
        <v>1</v>
      </c>
      <c r="M297" s="22">
        <f>SUM(J$32:J297)-SUM(K$32:K297)</f>
        <v>52064.84313058207</v>
      </c>
      <c r="N297" s="21"/>
      <c r="O297" s="21"/>
      <c r="P297" s="21"/>
      <c r="Q297" s="21"/>
    </row>
    <row r="298" spans="4:17" hidden="1" x14ac:dyDescent="0.3">
      <c r="D298" s="22" t="str">
        <f t="shared" si="36"/>
        <v/>
      </c>
      <c r="E298" s="21">
        <f t="shared" si="42"/>
        <v>266</v>
      </c>
      <c r="F298" s="22">
        <f t="shared" si="43"/>
        <v>15940.827061502507</v>
      </c>
      <c r="G298" s="24">
        <f t="shared" si="37"/>
        <v>61.423697229146818</v>
      </c>
      <c r="H298" s="24">
        <f t="shared" si="38"/>
        <v>1.364971049536597</v>
      </c>
      <c r="I298" s="24">
        <f t="shared" si="44"/>
        <v>438.82553293664324</v>
      </c>
      <c r="J298" s="22">
        <f t="shared" si="39"/>
        <v>500.24923016579004</v>
      </c>
      <c r="K298" s="22">
        <f t="shared" si="40"/>
        <v>303.77812401265294</v>
      </c>
      <c r="L298" s="21">
        <f t="shared" si="41"/>
        <v>1</v>
      </c>
      <c r="M298" s="22">
        <f>SUM(J$32:J298)-SUM(K$32:K298)</f>
        <v>52261.314236735212</v>
      </c>
      <c r="N298" s="21"/>
      <c r="O298" s="21"/>
      <c r="P298" s="21"/>
      <c r="Q298" s="21"/>
    </row>
    <row r="299" spans="4:17" hidden="1" x14ac:dyDescent="0.3">
      <c r="D299" s="22" t="str">
        <f t="shared" si="36"/>
        <v/>
      </c>
      <c r="E299" s="21">
        <f t="shared" si="42"/>
        <v>267</v>
      </c>
      <c r="F299" s="22">
        <f t="shared" si="43"/>
        <v>15500.355932817351</v>
      </c>
      <c r="G299" s="24">
        <f t="shared" si="37"/>
        <v>59.778101480634398</v>
      </c>
      <c r="H299" s="24">
        <f t="shared" si="38"/>
        <v>1.3284022551252102</v>
      </c>
      <c r="I299" s="24">
        <f t="shared" si="44"/>
        <v>440.47112868515563</v>
      </c>
      <c r="J299" s="22">
        <f t="shared" si="39"/>
        <v>500.24923016579004</v>
      </c>
      <c r="K299" s="22">
        <f t="shared" si="40"/>
        <v>303.77812401265294</v>
      </c>
      <c r="L299" s="21">
        <f t="shared" si="41"/>
        <v>1</v>
      </c>
      <c r="M299" s="22">
        <f>SUM(J$32:J299)-SUM(K$32:K299)</f>
        <v>52457.785342888354</v>
      </c>
      <c r="N299" s="21"/>
      <c r="O299" s="21"/>
      <c r="P299" s="21"/>
      <c r="Q299" s="21"/>
    </row>
    <row r="300" spans="4:17" hidden="1" x14ac:dyDescent="0.3">
      <c r="D300" s="22" t="str">
        <f t="shared" si="36"/>
        <v/>
      </c>
      <c r="E300" s="21">
        <f t="shared" si="42"/>
        <v>268</v>
      </c>
      <c r="F300" s="22">
        <f t="shared" si="43"/>
        <v>15058.233037399626</v>
      </c>
      <c r="G300" s="24">
        <f t="shared" si="37"/>
        <v>58.126334748065062</v>
      </c>
      <c r="H300" s="24">
        <f t="shared" si="38"/>
        <v>1.2916963277347804</v>
      </c>
      <c r="I300" s="24">
        <f t="shared" si="44"/>
        <v>442.12289541772498</v>
      </c>
      <c r="J300" s="22">
        <f t="shared" si="39"/>
        <v>500.24923016579004</v>
      </c>
      <c r="K300" s="22">
        <f t="shared" si="40"/>
        <v>303.77812401265294</v>
      </c>
      <c r="L300" s="21">
        <f t="shared" si="41"/>
        <v>1</v>
      </c>
      <c r="M300" s="22">
        <f>SUM(J$32:J300)-SUM(K$32:K300)</f>
        <v>52654.256449041495</v>
      </c>
      <c r="N300" s="21"/>
      <c r="O300" s="21"/>
      <c r="P300" s="21"/>
      <c r="Q300" s="21"/>
    </row>
    <row r="301" spans="4:17" hidden="1" x14ac:dyDescent="0.3">
      <c r="D301" s="22" t="str">
        <f t="shared" si="36"/>
        <v/>
      </c>
      <c r="E301" s="21">
        <f t="shared" si="42"/>
        <v>269</v>
      </c>
      <c r="F301" s="22">
        <f t="shared" si="43"/>
        <v>14614.452181124085</v>
      </c>
      <c r="G301" s="24">
        <f t="shared" si="37"/>
        <v>56.468373890248593</v>
      </c>
      <c r="H301" s="24">
        <f t="shared" si="38"/>
        <v>1.2548527531166367</v>
      </c>
      <c r="I301" s="24">
        <f t="shared" si="44"/>
        <v>443.78085627554145</v>
      </c>
      <c r="J301" s="22">
        <f t="shared" si="39"/>
        <v>500.24923016579004</v>
      </c>
      <c r="K301" s="22">
        <f t="shared" si="40"/>
        <v>303.77812401265294</v>
      </c>
      <c r="L301" s="21">
        <f t="shared" si="41"/>
        <v>1</v>
      </c>
      <c r="M301" s="22">
        <f>SUM(J$32:J301)-SUM(K$32:K301)</f>
        <v>52850.727555194637</v>
      </c>
      <c r="N301" s="21"/>
      <c r="O301" s="21"/>
      <c r="P301" s="21"/>
      <c r="Q301" s="21"/>
    </row>
    <row r="302" spans="4:17" hidden="1" x14ac:dyDescent="0.3">
      <c r="D302" s="22" t="str">
        <f t="shared" si="36"/>
        <v/>
      </c>
      <c r="E302" s="21">
        <f t="shared" si="42"/>
        <v>270</v>
      </c>
      <c r="F302" s="22">
        <f t="shared" si="43"/>
        <v>14169.00714663751</v>
      </c>
      <c r="G302" s="24">
        <f t="shared" si="37"/>
        <v>54.804195679215319</v>
      </c>
      <c r="H302" s="24">
        <f t="shared" si="38"/>
        <v>1.2178710150936747</v>
      </c>
      <c r="I302" s="24">
        <f t="shared" si="44"/>
        <v>445.44503448657474</v>
      </c>
      <c r="J302" s="22">
        <f t="shared" si="39"/>
        <v>500.24923016579004</v>
      </c>
      <c r="K302" s="22">
        <f t="shared" si="40"/>
        <v>303.77812401265294</v>
      </c>
      <c r="L302" s="21">
        <f t="shared" si="41"/>
        <v>1</v>
      </c>
      <c r="M302" s="22">
        <f>SUM(J$32:J302)-SUM(K$32:K302)</f>
        <v>53047.198661347778</v>
      </c>
      <c r="N302" s="21"/>
      <c r="O302" s="21"/>
      <c r="P302" s="21"/>
      <c r="Q302" s="21"/>
    </row>
    <row r="303" spans="4:17" hidden="1" x14ac:dyDescent="0.3">
      <c r="D303" s="22" t="str">
        <f t="shared" si="36"/>
        <v/>
      </c>
      <c r="E303" s="21">
        <f t="shared" si="42"/>
        <v>271</v>
      </c>
      <c r="F303" s="22">
        <f t="shared" si="43"/>
        <v>13721.891693271611</v>
      </c>
      <c r="G303" s="24">
        <f t="shared" si="37"/>
        <v>53.133776799890661</v>
      </c>
      <c r="H303" s="24">
        <f t="shared" si="38"/>
        <v>1.1807505955531268</v>
      </c>
      <c r="I303" s="24">
        <f t="shared" si="44"/>
        <v>447.11545336589938</v>
      </c>
      <c r="J303" s="22">
        <f t="shared" si="39"/>
        <v>500.24923016579004</v>
      </c>
      <c r="K303" s="22">
        <f t="shared" si="40"/>
        <v>303.77812401265294</v>
      </c>
      <c r="L303" s="21">
        <f t="shared" si="41"/>
        <v>1</v>
      </c>
      <c r="M303" s="22">
        <f>SUM(J$32:J303)-SUM(K$32:K303)</f>
        <v>53243.66976750092</v>
      </c>
      <c r="N303" s="21"/>
      <c r="O303" s="21"/>
      <c r="P303" s="21"/>
      <c r="Q303" s="21"/>
    </row>
    <row r="304" spans="4:17" hidden="1" x14ac:dyDescent="0.3">
      <c r="D304" s="22" t="str">
        <f t="shared" si="36"/>
        <v/>
      </c>
      <c r="E304" s="21">
        <f t="shared" si="42"/>
        <v>272</v>
      </c>
      <c r="F304" s="22">
        <f t="shared" si="43"/>
        <v>13273.099556955589</v>
      </c>
      <c r="G304" s="24">
        <f t="shared" si="37"/>
        <v>51.45709384976854</v>
      </c>
      <c r="H304" s="24">
        <f t="shared" si="38"/>
        <v>1.1434909744393018</v>
      </c>
      <c r="I304" s="24">
        <f t="shared" si="44"/>
        <v>448.79213631602147</v>
      </c>
      <c r="J304" s="22">
        <f t="shared" si="39"/>
        <v>500.24923016579004</v>
      </c>
      <c r="K304" s="22">
        <f t="shared" si="40"/>
        <v>303.77812401265294</v>
      </c>
      <c r="L304" s="21">
        <f t="shared" si="41"/>
        <v>1</v>
      </c>
      <c r="M304" s="22">
        <f>SUM(J$32:J304)-SUM(K$32:K304)</f>
        <v>53440.140873654062</v>
      </c>
      <c r="N304" s="21"/>
      <c r="O304" s="21"/>
      <c r="P304" s="21"/>
      <c r="Q304" s="21"/>
    </row>
    <row r="305" spans="4:17" hidden="1" x14ac:dyDescent="0.3">
      <c r="D305" s="22" t="str">
        <f t="shared" si="36"/>
        <v/>
      </c>
      <c r="E305" s="21">
        <f t="shared" si="42"/>
        <v>273</v>
      </c>
      <c r="F305" s="22">
        <f t="shared" si="43"/>
        <v>12822.624450128382</v>
      </c>
      <c r="G305" s="24">
        <f t="shared" si="37"/>
        <v>49.774123338583458</v>
      </c>
      <c r="H305" s="24">
        <f t="shared" si="38"/>
        <v>1.1060916297462999</v>
      </c>
      <c r="I305" s="24">
        <f t="shared" si="44"/>
        <v>450.47510682720656</v>
      </c>
      <c r="J305" s="22">
        <f t="shared" si="39"/>
        <v>500.24923016579004</v>
      </c>
      <c r="K305" s="22">
        <f t="shared" si="40"/>
        <v>303.77812401265294</v>
      </c>
      <c r="L305" s="21">
        <f t="shared" si="41"/>
        <v>1</v>
      </c>
      <c r="M305" s="22">
        <f>SUM(J$32:J305)-SUM(K$32:K305)</f>
        <v>53636.611979807203</v>
      </c>
      <c r="N305" s="21"/>
      <c r="O305" s="21"/>
      <c r="P305" s="21"/>
      <c r="Q305" s="21"/>
    </row>
    <row r="306" spans="4:17" hidden="1" x14ac:dyDescent="0.3">
      <c r="D306" s="22" t="str">
        <f t="shared" si="36"/>
        <v/>
      </c>
      <c r="E306" s="21">
        <f t="shared" si="42"/>
        <v>274</v>
      </c>
      <c r="F306" s="22">
        <f t="shared" si="43"/>
        <v>12370.460061650574</v>
      </c>
      <c r="G306" s="24">
        <f t="shared" si="37"/>
        <v>48.084841687981431</v>
      </c>
      <c r="H306" s="24">
        <f t="shared" si="38"/>
        <v>1.0685520375106994</v>
      </c>
      <c r="I306" s="24">
        <f t="shared" si="44"/>
        <v>452.16438847780859</v>
      </c>
      <c r="J306" s="22">
        <f t="shared" si="39"/>
        <v>500.24923016579004</v>
      </c>
      <c r="K306" s="22">
        <f t="shared" si="40"/>
        <v>303.77812401265294</v>
      </c>
      <c r="L306" s="21">
        <f t="shared" si="41"/>
        <v>1</v>
      </c>
      <c r="M306" s="22">
        <f>SUM(J$32:J306)-SUM(K$32:K306)</f>
        <v>53833.083085960345</v>
      </c>
      <c r="N306" s="21"/>
      <c r="O306" s="21"/>
      <c r="P306" s="21"/>
      <c r="Q306" s="21"/>
    </row>
    <row r="307" spans="4:17" hidden="1" x14ac:dyDescent="0.3">
      <c r="D307" s="22" t="str">
        <f t="shared" si="36"/>
        <v/>
      </c>
      <c r="E307" s="21">
        <f t="shared" si="42"/>
        <v>275</v>
      </c>
      <c r="F307" s="22">
        <f t="shared" si="43"/>
        <v>11916.600056715974</v>
      </c>
      <c r="G307" s="24">
        <f t="shared" si="37"/>
        <v>46.389225231189648</v>
      </c>
      <c r="H307" s="24">
        <f t="shared" si="38"/>
        <v>1.0308716718042155</v>
      </c>
      <c r="I307" s="24">
        <f t="shared" si="44"/>
        <v>453.8600049346004</v>
      </c>
      <c r="J307" s="22">
        <f t="shared" si="39"/>
        <v>500.24923016579004</v>
      </c>
      <c r="K307" s="22">
        <f t="shared" si="40"/>
        <v>303.77812401265294</v>
      </c>
      <c r="L307" s="21">
        <f t="shared" si="41"/>
        <v>1</v>
      </c>
      <c r="M307" s="22">
        <f>SUM(J$32:J307)-SUM(K$32:K307)</f>
        <v>54029.554192113486</v>
      </c>
      <c r="N307" s="21"/>
      <c r="O307" s="21"/>
      <c r="P307" s="21"/>
      <c r="Q307" s="21"/>
    </row>
    <row r="308" spans="4:17" hidden="1" x14ac:dyDescent="0.3">
      <c r="D308" s="22" t="str">
        <f t="shared" si="36"/>
        <v/>
      </c>
      <c r="E308" s="21">
        <f t="shared" si="42"/>
        <v>276</v>
      </c>
      <c r="F308" s="22">
        <f t="shared" si="43"/>
        <v>11461.038076762869</v>
      </c>
      <c r="G308" s="24">
        <f t="shared" si="37"/>
        <v>44.687250212684894</v>
      </c>
      <c r="H308" s="24">
        <f t="shared" si="38"/>
        <v>0.99305000472633198</v>
      </c>
      <c r="I308" s="24">
        <f t="shared" si="44"/>
        <v>455.56197995310515</v>
      </c>
      <c r="J308" s="22">
        <f t="shared" si="39"/>
        <v>500.24923016579004</v>
      </c>
      <c r="K308" s="22">
        <f t="shared" si="40"/>
        <v>303.77812401265294</v>
      </c>
      <c r="L308" s="21">
        <f t="shared" si="41"/>
        <v>1</v>
      </c>
      <c r="M308" s="22">
        <f>SUM(J$32:J308)-SUM(K$32:K308)</f>
        <v>54226.025298266628</v>
      </c>
      <c r="N308" s="21"/>
      <c r="O308" s="21"/>
      <c r="P308" s="21"/>
      <c r="Q308" s="21"/>
    </row>
    <row r="309" spans="4:17" hidden="1" x14ac:dyDescent="0.3">
      <c r="D309" s="22" t="str">
        <f t="shared" si="36"/>
        <v/>
      </c>
      <c r="E309" s="21">
        <f t="shared" si="42"/>
        <v>277</v>
      </c>
      <c r="F309" s="22">
        <f t="shared" si="43"/>
        <v>11003.767739384939</v>
      </c>
      <c r="G309" s="24">
        <f t="shared" si="37"/>
        <v>42.978892787860758</v>
      </c>
      <c r="H309" s="24">
        <f t="shared" si="38"/>
        <v>0.95508650639690662</v>
      </c>
      <c r="I309" s="24">
        <f t="shared" si="44"/>
        <v>457.27033737792931</v>
      </c>
      <c r="J309" s="22">
        <f t="shared" si="39"/>
        <v>500.24923016579004</v>
      </c>
      <c r="K309" s="22">
        <f t="shared" si="40"/>
        <v>303.77812401265294</v>
      </c>
      <c r="L309" s="21">
        <f t="shared" si="41"/>
        <v>1</v>
      </c>
      <c r="M309" s="22">
        <f>SUM(J$32:J309)-SUM(K$32:K309)</f>
        <v>54422.49640441977</v>
      </c>
      <c r="N309" s="21"/>
      <c r="O309" s="21"/>
      <c r="P309" s="21"/>
      <c r="Q309" s="21"/>
    </row>
    <row r="310" spans="4:17" hidden="1" x14ac:dyDescent="0.3">
      <c r="D310" s="22" t="str">
        <f t="shared" si="36"/>
        <v/>
      </c>
      <c r="E310" s="21">
        <f t="shared" si="42"/>
        <v>278</v>
      </c>
      <c r="F310" s="22">
        <f t="shared" si="43"/>
        <v>10544.782638241843</v>
      </c>
      <c r="G310" s="24">
        <f t="shared" si="37"/>
        <v>41.264129022693517</v>
      </c>
      <c r="H310" s="24">
        <f t="shared" si="38"/>
        <v>0.91698064494874576</v>
      </c>
      <c r="I310" s="24">
        <f t="shared" si="44"/>
        <v>458.98510114309653</v>
      </c>
      <c r="J310" s="22">
        <f t="shared" si="39"/>
        <v>500.24923016579004</v>
      </c>
      <c r="K310" s="22">
        <f t="shared" si="40"/>
        <v>303.77812401265294</v>
      </c>
      <c r="L310" s="21">
        <f t="shared" si="41"/>
        <v>1</v>
      </c>
      <c r="M310" s="22">
        <f>SUM(J$32:J310)-SUM(K$32:K310)</f>
        <v>54618.967510572911</v>
      </c>
      <c r="N310" s="21"/>
      <c r="O310" s="21"/>
      <c r="P310" s="21"/>
      <c r="Q310" s="21"/>
    </row>
    <row r="311" spans="4:17" hidden="1" x14ac:dyDescent="0.3">
      <c r="D311" s="22" t="str">
        <f t="shared" si="36"/>
        <v/>
      </c>
      <c r="E311" s="21">
        <f t="shared" si="42"/>
        <v>279</v>
      </c>
      <c r="F311" s="22">
        <f t="shared" si="43"/>
        <v>10084.07634296946</v>
      </c>
      <c r="G311" s="24">
        <f t="shared" si="37"/>
        <v>39.542934893406908</v>
      </c>
      <c r="H311" s="24">
        <f t="shared" si="38"/>
        <v>0.87873188652015433</v>
      </c>
      <c r="I311" s="24">
        <f t="shared" si="44"/>
        <v>460.70629527238316</v>
      </c>
      <c r="J311" s="22">
        <f t="shared" si="39"/>
        <v>500.24923016579004</v>
      </c>
      <c r="K311" s="22">
        <f t="shared" si="40"/>
        <v>303.77812401265294</v>
      </c>
      <c r="L311" s="21">
        <f t="shared" si="41"/>
        <v>1</v>
      </c>
      <c r="M311" s="22">
        <f>SUM(J$32:J311)-SUM(K$32:K311)</f>
        <v>54815.438616726053</v>
      </c>
      <c r="N311" s="21"/>
      <c r="O311" s="21"/>
      <c r="P311" s="21"/>
      <c r="Q311" s="21"/>
    </row>
    <row r="312" spans="4:17" hidden="1" x14ac:dyDescent="0.3">
      <c r="D312" s="22" t="str">
        <f t="shared" si="36"/>
        <v/>
      </c>
      <c r="E312" s="21">
        <f t="shared" si="42"/>
        <v>280</v>
      </c>
      <c r="F312" s="22">
        <f t="shared" si="43"/>
        <v>9621.6423990898056</v>
      </c>
      <c r="G312" s="24">
        <f t="shared" si="37"/>
        <v>37.815286286135475</v>
      </c>
      <c r="H312" s="24">
        <f t="shared" si="38"/>
        <v>0.84033969524745578</v>
      </c>
      <c r="I312" s="24">
        <f t="shared" si="44"/>
        <v>462.43394387965458</v>
      </c>
      <c r="J312" s="22">
        <f t="shared" si="39"/>
        <v>500.24923016579004</v>
      </c>
      <c r="K312" s="22">
        <f t="shared" si="40"/>
        <v>303.77812401265294</v>
      </c>
      <c r="L312" s="21">
        <f t="shared" si="41"/>
        <v>1</v>
      </c>
      <c r="M312" s="22">
        <f>SUM(J$32:J312)-SUM(K$32:K312)</f>
        <v>55011.909722879194</v>
      </c>
      <c r="N312" s="21"/>
      <c r="O312" s="21"/>
      <c r="P312" s="21"/>
      <c r="Q312" s="21"/>
    </row>
    <row r="313" spans="4:17" hidden="1" x14ac:dyDescent="0.3">
      <c r="D313" s="22" t="str">
        <f t="shared" si="36"/>
        <v/>
      </c>
      <c r="E313" s="21">
        <f t="shared" si="42"/>
        <v>281</v>
      </c>
      <c r="F313" s="22">
        <f t="shared" si="43"/>
        <v>9157.4743279206032</v>
      </c>
      <c r="G313" s="24">
        <f t="shared" si="37"/>
        <v>36.081158996586773</v>
      </c>
      <c r="H313" s="24">
        <f t="shared" si="38"/>
        <v>0.80180353325748455</v>
      </c>
      <c r="I313" s="24">
        <f t="shared" si="44"/>
        <v>464.16807116920324</v>
      </c>
      <c r="J313" s="22">
        <f t="shared" si="39"/>
        <v>500.24923016579004</v>
      </c>
      <c r="K313" s="22">
        <f t="shared" si="40"/>
        <v>303.77812401265294</v>
      </c>
      <c r="L313" s="21">
        <f t="shared" si="41"/>
        <v>1</v>
      </c>
      <c r="M313" s="22">
        <f>SUM(J$32:J313)-SUM(K$32:K313)</f>
        <v>55208.380829032336</v>
      </c>
      <c r="N313" s="21"/>
      <c r="O313" s="21"/>
      <c r="P313" s="21"/>
      <c r="Q313" s="21"/>
    </row>
    <row r="314" spans="4:17" hidden="1" x14ac:dyDescent="0.3">
      <c r="D314" s="22" t="str">
        <f t="shared" si="36"/>
        <v/>
      </c>
      <c r="E314" s="21">
        <f t="shared" si="42"/>
        <v>282</v>
      </c>
      <c r="F314" s="22">
        <f t="shared" si="43"/>
        <v>8691.5656264845147</v>
      </c>
      <c r="G314" s="24">
        <f t="shared" si="37"/>
        <v>34.340528729702264</v>
      </c>
      <c r="H314" s="24">
        <f t="shared" si="38"/>
        <v>0.76312286066005097</v>
      </c>
      <c r="I314" s="24">
        <f t="shared" si="44"/>
        <v>465.90870143608777</v>
      </c>
      <c r="J314" s="22">
        <f t="shared" si="39"/>
        <v>500.24923016579004</v>
      </c>
      <c r="K314" s="22">
        <f t="shared" si="40"/>
        <v>303.77812401265294</v>
      </c>
      <c r="L314" s="21">
        <f t="shared" si="41"/>
        <v>1</v>
      </c>
      <c r="M314" s="22">
        <f>SUM(J$32:J314)-SUM(K$32:K314)</f>
        <v>55404.851935185477</v>
      </c>
      <c r="N314" s="21"/>
      <c r="O314" s="21"/>
      <c r="P314" s="21"/>
      <c r="Q314" s="21"/>
    </row>
    <row r="315" spans="4:17" hidden="1" x14ac:dyDescent="0.3">
      <c r="D315" s="22" t="str">
        <f t="shared" si="36"/>
        <v/>
      </c>
      <c r="E315" s="21">
        <f t="shared" si="42"/>
        <v>283</v>
      </c>
      <c r="F315" s="22">
        <f t="shared" si="43"/>
        <v>8223.9097674180412</v>
      </c>
      <c r="G315" s="24">
        <f t="shared" si="37"/>
        <v>32.593371099316933</v>
      </c>
      <c r="H315" s="24">
        <f t="shared" si="38"/>
        <v>0.72429713554037678</v>
      </c>
      <c r="I315" s="24">
        <f t="shared" si="44"/>
        <v>467.65585906647311</v>
      </c>
      <c r="J315" s="22">
        <f t="shared" si="39"/>
        <v>500.24923016579004</v>
      </c>
      <c r="K315" s="22">
        <f t="shared" si="40"/>
        <v>303.77812401265294</v>
      </c>
      <c r="L315" s="21">
        <f t="shared" si="41"/>
        <v>1</v>
      </c>
      <c r="M315" s="22">
        <f>SUM(J$32:J315)-SUM(K$32:K315)</f>
        <v>55601.323041338619</v>
      </c>
      <c r="N315" s="21"/>
      <c r="O315" s="21"/>
      <c r="P315" s="21"/>
      <c r="Q315" s="21"/>
    </row>
    <row r="316" spans="4:17" hidden="1" x14ac:dyDescent="0.3">
      <c r="D316" s="22" t="str">
        <f t="shared" si="36"/>
        <v/>
      </c>
      <c r="E316" s="21">
        <f t="shared" si="42"/>
        <v>284</v>
      </c>
      <c r="F316" s="22">
        <f t="shared" si="43"/>
        <v>7754.5001988800686</v>
      </c>
      <c r="G316" s="24">
        <f t="shared" si="37"/>
        <v>30.839661627817652</v>
      </c>
      <c r="H316" s="24">
        <f t="shared" si="38"/>
        <v>0.68532581395150405</v>
      </c>
      <c r="I316" s="24">
        <f t="shared" si="44"/>
        <v>469.4095685379724</v>
      </c>
      <c r="J316" s="22">
        <f t="shared" si="39"/>
        <v>500.24923016579004</v>
      </c>
      <c r="K316" s="22">
        <f t="shared" si="40"/>
        <v>303.77812401265294</v>
      </c>
      <c r="L316" s="21">
        <f t="shared" si="41"/>
        <v>1</v>
      </c>
      <c r="M316" s="22">
        <f>SUM(J$32:J316)-SUM(K$32:K316)</f>
        <v>55797.794147491761</v>
      </c>
      <c r="N316" s="21"/>
      <c r="O316" s="21"/>
      <c r="P316" s="21"/>
      <c r="Q316" s="21"/>
    </row>
    <row r="317" spans="4:17" hidden="1" x14ac:dyDescent="0.3">
      <c r="D317" s="22" t="str">
        <f t="shared" si="36"/>
        <v/>
      </c>
      <c r="E317" s="21">
        <f t="shared" si="42"/>
        <v>285</v>
      </c>
      <c r="F317" s="22">
        <f t="shared" si="43"/>
        <v>7283.3303444600788</v>
      </c>
      <c r="G317" s="24">
        <f t="shared" si="37"/>
        <v>29.07937574580026</v>
      </c>
      <c r="H317" s="24">
        <f t="shared" si="38"/>
        <v>0.64620834990667297</v>
      </c>
      <c r="I317" s="24">
        <f t="shared" si="44"/>
        <v>471.1698544199898</v>
      </c>
      <c r="J317" s="22">
        <f t="shared" si="39"/>
        <v>500.24923016579004</v>
      </c>
      <c r="K317" s="22">
        <f t="shared" si="40"/>
        <v>303.77812401265294</v>
      </c>
      <c r="L317" s="21">
        <f t="shared" si="41"/>
        <v>1</v>
      </c>
      <c r="M317" s="22">
        <f>SUM(J$32:J317)-SUM(K$32:K317)</f>
        <v>55994.265253644902</v>
      </c>
      <c r="N317" s="21"/>
      <c r="O317" s="21"/>
      <c r="P317" s="21"/>
      <c r="Q317" s="21"/>
    </row>
    <row r="318" spans="4:17" hidden="1" x14ac:dyDescent="0.3">
      <c r="D318" s="22" t="str">
        <f t="shared" si="36"/>
        <v/>
      </c>
      <c r="E318" s="21">
        <f t="shared" si="42"/>
        <v>286</v>
      </c>
      <c r="F318" s="22">
        <f t="shared" si="43"/>
        <v>6810.3936030860141</v>
      </c>
      <c r="G318" s="24">
        <f t="shared" si="37"/>
        <v>27.312488791725297</v>
      </c>
      <c r="H318" s="24">
        <f t="shared" si="38"/>
        <v>0.60694419537167377</v>
      </c>
      <c r="I318" s="24">
        <f t="shared" si="44"/>
        <v>472.93674137406475</v>
      </c>
      <c r="J318" s="22">
        <f t="shared" si="39"/>
        <v>500.24923016579004</v>
      </c>
      <c r="K318" s="22">
        <f t="shared" si="40"/>
        <v>303.77812401265294</v>
      </c>
      <c r="L318" s="21">
        <f t="shared" si="41"/>
        <v>1</v>
      </c>
      <c r="M318" s="22">
        <f>SUM(J$32:J318)-SUM(K$32:K318)</f>
        <v>56190.736359798044</v>
      </c>
      <c r="N318" s="21"/>
      <c r="O318" s="21"/>
      <c r="P318" s="21"/>
      <c r="Q318" s="21"/>
    </row>
    <row r="319" spans="4:17" hidden="1" x14ac:dyDescent="0.3">
      <c r="D319" s="22" t="str">
        <f t="shared" si="36"/>
        <v/>
      </c>
      <c r="E319" s="21">
        <f t="shared" si="42"/>
        <v>287</v>
      </c>
      <c r="F319" s="22">
        <f t="shared" si="43"/>
        <v>6335.6833489317969</v>
      </c>
      <c r="G319" s="24">
        <f t="shared" si="37"/>
        <v>25.538976011572554</v>
      </c>
      <c r="H319" s="24">
        <f t="shared" si="38"/>
        <v>0.56753280025716835</v>
      </c>
      <c r="I319" s="24">
        <f t="shared" si="44"/>
        <v>474.71025415421747</v>
      </c>
      <c r="J319" s="22">
        <f t="shared" si="39"/>
        <v>500.24923016579004</v>
      </c>
      <c r="K319" s="22">
        <f t="shared" si="40"/>
        <v>303.77812401265294</v>
      </c>
      <c r="L319" s="21">
        <f t="shared" si="41"/>
        <v>1</v>
      </c>
      <c r="M319" s="22">
        <f>SUM(J$32:J319)-SUM(K$32:K319)</f>
        <v>56387.207465951185</v>
      </c>
      <c r="N319" s="21"/>
      <c r="O319" s="21"/>
      <c r="P319" s="21"/>
      <c r="Q319" s="21"/>
    </row>
    <row r="320" spans="4:17" hidden="1" x14ac:dyDescent="0.3">
      <c r="D320" s="22" t="str">
        <f t="shared" si="36"/>
        <v/>
      </c>
      <c r="E320" s="21">
        <f t="shared" si="42"/>
        <v>288</v>
      </c>
      <c r="F320" s="22">
        <f t="shared" si="43"/>
        <v>5859.1929313245009</v>
      </c>
      <c r="G320" s="24">
        <f t="shared" si="37"/>
        <v>23.758812558494238</v>
      </c>
      <c r="H320" s="24">
        <f t="shared" si="38"/>
        <v>0.52797361241098362</v>
      </c>
      <c r="I320" s="24">
        <f t="shared" si="44"/>
        <v>476.4904176072958</v>
      </c>
      <c r="J320" s="22">
        <f t="shared" si="39"/>
        <v>500.24923016579004</v>
      </c>
      <c r="K320" s="22">
        <f t="shared" si="40"/>
        <v>303.77812401265294</v>
      </c>
      <c r="L320" s="21">
        <f t="shared" si="41"/>
        <v>1</v>
      </c>
      <c r="M320" s="22">
        <f>SUM(J$32:J320)-SUM(K$32:K320)</f>
        <v>56583.678572104327</v>
      </c>
      <c r="N320" s="21"/>
      <c r="O320" s="21"/>
      <c r="P320" s="21"/>
      <c r="Q320" s="21"/>
    </row>
    <row r="321" spans="4:17" hidden="1" x14ac:dyDescent="0.3">
      <c r="D321" s="22" t="str">
        <f t="shared" si="36"/>
        <v/>
      </c>
      <c r="E321" s="21">
        <f t="shared" si="42"/>
        <v>289</v>
      </c>
      <c r="F321" s="22">
        <f t="shared" si="43"/>
        <v>5380.9156746511781</v>
      </c>
      <c r="G321" s="24">
        <f t="shared" si="37"/>
        <v>21.971973492466876</v>
      </c>
      <c r="H321" s="24">
        <f t="shared" si="38"/>
        <v>0.48826607761037549</v>
      </c>
      <c r="I321" s="24">
        <f t="shared" si="44"/>
        <v>478.27725667332317</v>
      </c>
      <c r="J321" s="22">
        <f t="shared" si="39"/>
        <v>500.24923016579004</v>
      </c>
      <c r="K321" s="22">
        <f t="shared" si="40"/>
        <v>303.77812401265294</v>
      </c>
      <c r="L321" s="21">
        <f t="shared" si="41"/>
        <v>1</v>
      </c>
      <c r="M321" s="22">
        <f>SUM(J$32:J321)-SUM(K$32:K321)</f>
        <v>56780.149678257469</v>
      </c>
      <c r="N321" s="21"/>
      <c r="O321" s="21"/>
      <c r="P321" s="21"/>
      <c r="Q321" s="21"/>
    </row>
    <row r="322" spans="4:17" hidden="1" x14ac:dyDescent="0.3">
      <c r="D322" s="22" t="str">
        <f t="shared" si="36"/>
        <v/>
      </c>
      <c r="E322" s="21">
        <f t="shared" si="42"/>
        <v>290</v>
      </c>
      <c r="F322" s="22">
        <f t="shared" si="43"/>
        <v>4900.8448782653304</v>
      </c>
      <c r="G322" s="24">
        <f t="shared" si="37"/>
        <v>20.178433779941916</v>
      </c>
      <c r="H322" s="24">
        <f t="shared" si="38"/>
        <v>0.44840963955426522</v>
      </c>
      <c r="I322" s="24">
        <f t="shared" si="44"/>
        <v>480.0707963858481</v>
      </c>
      <c r="J322" s="22">
        <f t="shared" si="39"/>
        <v>500.24923016579004</v>
      </c>
      <c r="K322" s="22">
        <f t="shared" si="40"/>
        <v>303.77812401265294</v>
      </c>
      <c r="L322" s="21">
        <f t="shared" si="41"/>
        <v>1</v>
      </c>
      <c r="M322" s="22">
        <f>SUM(J$32:J322)-SUM(K$32:K322)</f>
        <v>56976.62078441061</v>
      </c>
      <c r="N322" s="21"/>
      <c r="O322" s="21"/>
      <c r="P322" s="21"/>
      <c r="Q322" s="21"/>
    </row>
    <row r="323" spans="4:17" hidden="1" x14ac:dyDescent="0.3">
      <c r="D323" s="22" t="str">
        <f t="shared" si="36"/>
        <v/>
      </c>
      <c r="E323" s="21">
        <f t="shared" si="42"/>
        <v>291</v>
      </c>
      <c r="F323" s="22">
        <f t="shared" si="43"/>
        <v>4418.9738163930351</v>
      </c>
      <c r="G323" s="24">
        <f t="shared" si="37"/>
        <v>18.378168293494991</v>
      </c>
      <c r="H323" s="24">
        <f t="shared" si="38"/>
        <v>0.40840373985544454</v>
      </c>
      <c r="I323" s="24">
        <f t="shared" si="44"/>
        <v>481.87106187229506</v>
      </c>
      <c r="J323" s="22">
        <f t="shared" si="39"/>
        <v>500.24923016579004</v>
      </c>
      <c r="K323" s="22">
        <f t="shared" si="40"/>
        <v>303.77812401265294</v>
      </c>
      <c r="L323" s="21">
        <f t="shared" si="41"/>
        <v>1</v>
      </c>
      <c r="M323" s="22">
        <f>SUM(J$32:J323)-SUM(K$32:K323)</f>
        <v>57173.091890563752</v>
      </c>
      <c r="N323" s="21"/>
      <c r="O323" s="21"/>
      <c r="P323" s="21"/>
      <c r="Q323" s="21"/>
    </row>
    <row r="324" spans="4:17" hidden="1" x14ac:dyDescent="0.3">
      <c r="D324" s="22" t="str">
        <f t="shared" si="36"/>
        <v/>
      </c>
      <c r="E324" s="21">
        <f t="shared" si="42"/>
        <v>292</v>
      </c>
      <c r="F324" s="22">
        <f t="shared" si="43"/>
        <v>3935.2957380387188</v>
      </c>
      <c r="G324" s="24">
        <f t="shared" si="37"/>
        <v>16.571151811473882</v>
      </c>
      <c r="H324" s="24">
        <f t="shared" si="38"/>
        <v>0.36824781803275325</v>
      </c>
      <c r="I324" s="24">
        <f t="shared" si="44"/>
        <v>483.67807835431614</v>
      </c>
      <c r="J324" s="22">
        <f t="shared" si="39"/>
        <v>500.24923016579004</v>
      </c>
      <c r="K324" s="22">
        <f t="shared" si="40"/>
        <v>303.77812401265294</v>
      </c>
      <c r="L324" s="21">
        <f t="shared" si="41"/>
        <v>1</v>
      </c>
      <c r="M324" s="22">
        <f>SUM(J$32:J324)-SUM(K$32:K324)</f>
        <v>57369.562996716893</v>
      </c>
      <c r="N324" s="21"/>
      <c r="O324" s="21"/>
      <c r="P324" s="21"/>
      <c r="Q324" s="21"/>
    </row>
    <row r="325" spans="4:17" hidden="1" x14ac:dyDescent="0.3">
      <c r="D325" s="22" t="str">
        <f t="shared" si="36"/>
        <v/>
      </c>
      <c r="E325" s="21">
        <f t="shared" si="42"/>
        <v>293</v>
      </c>
      <c r="F325" s="22">
        <f t="shared" si="43"/>
        <v>3449.8038668905738</v>
      </c>
      <c r="G325" s="24">
        <f t="shared" si="37"/>
        <v>14.757359017645195</v>
      </c>
      <c r="H325" s="24">
        <f t="shared" si="38"/>
        <v>0.32794131150322686</v>
      </c>
      <c r="I325" s="24">
        <f t="shared" si="44"/>
        <v>485.49187114814487</v>
      </c>
      <c r="J325" s="22">
        <f t="shared" si="39"/>
        <v>500.24923016579004</v>
      </c>
      <c r="K325" s="22">
        <f t="shared" si="40"/>
        <v>303.77812401265294</v>
      </c>
      <c r="L325" s="21">
        <f t="shared" si="41"/>
        <v>1</v>
      </c>
      <c r="M325" s="22">
        <f>SUM(J$32:J325)-SUM(K$32:K325)</f>
        <v>57566.034102870035</v>
      </c>
      <c r="N325" s="21"/>
      <c r="O325" s="21"/>
      <c r="P325" s="21"/>
      <c r="Q325" s="21"/>
    </row>
    <row r="326" spans="4:17" hidden="1" x14ac:dyDescent="0.3">
      <c r="D326" s="22" t="str">
        <f t="shared" si="36"/>
        <v/>
      </c>
      <c r="E326" s="21">
        <f t="shared" si="42"/>
        <v>294</v>
      </c>
      <c r="F326" s="22">
        <f t="shared" si="43"/>
        <v>2962.4914012256236</v>
      </c>
      <c r="G326" s="24">
        <f t="shared" si="37"/>
        <v>12.936764500839651</v>
      </c>
      <c r="H326" s="24">
        <f t="shared" si="38"/>
        <v>0.28748365557421474</v>
      </c>
      <c r="I326" s="24">
        <f t="shared" si="44"/>
        <v>487.31246566495037</v>
      </c>
      <c r="J326" s="22">
        <f t="shared" si="39"/>
        <v>500.24923016579004</v>
      </c>
      <c r="K326" s="22">
        <f t="shared" si="40"/>
        <v>303.77812401265294</v>
      </c>
      <c r="L326" s="21">
        <f t="shared" si="41"/>
        <v>1</v>
      </c>
      <c r="M326" s="22">
        <f>SUM(J$32:J326)-SUM(K$32:K326)</f>
        <v>57762.505209023177</v>
      </c>
      <c r="N326" s="21"/>
      <c r="O326" s="21"/>
      <c r="P326" s="21"/>
      <c r="Q326" s="21"/>
    </row>
    <row r="327" spans="4:17" hidden="1" x14ac:dyDescent="0.3">
      <c r="D327" s="22" t="str">
        <f t="shared" si="36"/>
        <v/>
      </c>
      <c r="E327" s="21">
        <f t="shared" si="42"/>
        <v>295</v>
      </c>
      <c r="F327" s="22">
        <f t="shared" si="43"/>
        <v>2473.3515138144294</v>
      </c>
      <c r="G327" s="24">
        <f t="shared" si="37"/>
        <v>11.109342754596087</v>
      </c>
      <c r="H327" s="24">
        <f t="shared" si="38"/>
        <v>0.24687428343546883</v>
      </c>
      <c r="I327" s="24">
        <f t="shared" si="44"/>
        <v>489.13988741119397</v>
      </c>
      <c r="J327" s="22">
        <f t="shared" si="39"/>
        <v>500.24923016579004</v>
      </c>
      <c r="K327" s="22">
        <f t="shared" si="40"/>
        <v>303.77812401265294</v>
      </c>
      <c r="L327" s="21">
        <f t="shared" si="41"/>
        <v>1</v>
      </c>
      <c r="M327" s="22">
        <f>SUM(J$32:J327)-SUM(K$32:K327)</f>
        <v>57958.976315176318</v>
      </c>
      <c r="N327" s="21"/>
      <c r="O327" s="21"/>
      <c r="P327" s="21"/>
      <c r="Q327" s="21"/>
    </row>
    <row r="328" spans="4:17" hidden="1" x14ac:dyDescent="0.3">
      <c r="D328" s="22" t="str">
        <f t="shared" si="36"/>
        <v/>
      </c>
      <c r="E328" s="21">
        <f t="shared" si="42"/>
        <v>296</v>
      </c>
      <c r="F328" s="22">
        <f t="shared" si="43"/>
        <v>1982.3773518254434</v>
      </c>
      <c r="G328" s="24">
        <f t="shared" si="37"/>
        <v>9.2750681768041101</v>
      </c>
      <c r="H328" s="24">
        <f t="shared" si="38"/>
        <v>0.20611262615120263</v>
      </c>
      <c r="I328" s="24">
        <f t="shared" si="44"/>
        <v>490.97416198898594</v>
      </c>
      <c r="J328" s="22">
        <f t="shared" si="39"/>
        <v>500.24923016579004</v>
      </c>
      <c r="K328" s="22">
        <f t="shared" si="40"/>
        <v>303.77812401265294</v>
      </c>
      <c r="L328" s="21">
        <f t="shared" si="41"/>
        <v>1</v>
      </c>
      <c r="M328" s="22">
        <f>SUM(J$32:J328)-SUM(K$32:K328)</f>
        <v>58155.44742132946</v>
      </c>
      <c r="N328" s="21"/>
      <c r="O328" s="21"/>
      <c r="P328" s="21"/>
      <c r="Q328" s="21"/>
    </row>
    <row r="329" spans="4:17" hidden="1" x14ac:dyDescent="0.3">
      <c r="D329" s="22" t="str">
        <f t="shared" si="36"/>
        <v/>
      </c>
      <c r="E329" s="21">
        <f t="shared" si="42"/>
        <v>297</v>
      </c>
      <c r="F329" s="22">
        <f t="shared" si="43"/>
        <v>1489.5620367289987</v>
      </c>
      <c r="G329" s="24">
        <f t="shared" si="37"/>
        <v>7.4339150693454128</v>
      </c>
      <c r="H329" s="24">
        <f t="shared" si="38"/>
        <v>0.16519811265212042</v>
      </c>
      <c r="I329" s="24">
        <f t="shared" si="44"/>
        <v>492.81531509644464</v>
      </c>
      <c r="J329" s="22">
        <f t="shared" si="39"/>
        <v>500.24923016579004</v>
      </c>
      <c r="K329" s="22">
        <f t="shared" si="40"/>
        <v>303.77812401265294</v>
      </c>
      <c r="L329" s="21">
        <f t="shared" si="41"/>
        <v>1</v>
      </c>
      <c r="M329" s="22">
        <f>SUM(J$32:J329)-SUM(K$32:K329)</f>
        <v>58351.918527482601</v>
      </c>
      <c r="N329" s="21"/>
      <c r="O329" s="21"/>
      <c r="P329" s="21"/>
      <c r="Q329" s="21"/>
    </row>
    <row r="330" spans="4:17" hidden="1" x14ac:dyDescent="0.3">
      <c r="D330" s="22" t="str">
        <f t="shared" si="36"/>
        <v/>
      </c>
      <c r="E330" s="21">
        <f t="shared" si="42"/>
        <v>298</v>
      </c>
      <c r="F330" s="22">
        <f t="shared" si="43"/>
        <v>994.89866420094245</v>
      </c>
      <c r="G330" s="24">
        <f t="shared" si="37"/>
        <v>5.5858576377337448</v>
      </c>
      <c r="H330" s="24">
        <f t="shared" si="38"/>
        <v>0.12413016972741668</v>
      </c>
      <c r="I330" s="24">
        <f t="shared" si="44"/>
        <v>494.6633725280563</v>
      </c>
      <c r="J330" s="22">
        <f t="shared" si="39"/>
        <v>500.24923016579004</v>
      </c>
      <c r="K330" s="22">
        <f t="shared" si="40"/>
        <v>303.77812401265294</v>
      </c>
      <c r="L330" s="21">
        <f t="shared" si="41"/>
        <v>1</v>
      </c>
      <c r="M330" s="22">
        <f>SUM(J$32:J330)-SUM(K$32:K330)</f>
        <v>58548.389633635743</v>
      </c>
      <c r="N330" s="21"/>
      <c r="O330" s="21"/>
      <c r="P330" s="21"/>
      <c r="Q330" s="21"/>
    </row>
    <row r="331" spans="4:17" hidden="1" x14ac:dyDescent="0.3">
      <c r="D331" s="22" t="str">
        <f t="shared" si="36"/>
        <v/>
      </c>
      <c r="E331" s="21">
        <f t="shared" si="42"/>
        <v>299</v>
      </c>
      <c r="F331" s="22">
        <f t="shared" si="43"/>
        <v>498.38030402590596</v>
      </c>
      <c r="G331" s="24">
        <f t="shared" si="37"/>
        <v>3.7308699907535341</v>
      </c>
      <c r="H331" s="24">
        <f t="shared" si="38"/>
        <v>8.2908222016745275E-2</v>
      </c>
      <c r="I331" s="24">
        <f t="shared" si="44"/>
        <v>496.51836017503649</v>
      </c>
      <c r="J331" s="22">
        <f t="shared" si="39"/>
        <v>500.24923016579004</v>
      </c>
      <c r="K331" s="22">
        <f t="shared" si="40"/>
        <v>303.77812401265294</v>
      </c>
      <c r="L331" s="21">
        <f t="shared" si="41"/>
        <v>1</v>
      </c>
      <c r="M331" s="22">
        <f>SUM(J$32:J331)-SUM(K$32:K331)</f>
        <v>58744.860739788885</v>
      </c>
      <c r="N331" s="21"/>
      <c r="O331" s="21"/>
      <c r="P331" s="21"/>
      <c r="Q331" s="21"/>
    </row>
    <row r="332" spans="4:17" hidden="1" x14ac:dyDescent="0.3">
      <c r="D332" s="22" t="str">
        <f t="shared" si="36"/>
        <v/>
      </c>
      <c r="E332" s="21">
        <f t="shared" si="42"/>
        <v>300</v>
      </c>
      <c r="F332" s="22">
        <f t="shared" si="43"/>
        <v>2.1304913389030844E-10</v>
      </c>
      <c r="G332" s="24">
        <f t="shared" si="37"/>
        <v>1.8689261400971473</v>
      </c>
      <c r="H332" s="24">
        <f t="shared" si="38"/>
        <v>4.1531692002158865E-2</v>
      </c>
      <c r="I332" s="24">
        <f t="shared" si="44"/>
        <v>498.38030402569291</v>
      </c>
      <c r="J332" s="22">
        <f t="shared" si="39"/>
        <v>500.24923016579004</v>
      </c>
      <c r="K332" s="22">
        <f t="shared" si="40"/>
        <v>303.77812401265294</v>
      </c>
      <c r="L332" s="21">
        <f t="shared" si="41"/>
        <v>1</v>
      </c>
      <c r="M332" s="22">
        <f>SUM(J$32:J332)-SUM(K$32:K332)</f>
        <v>58941.331845942026</v>
      </c>
      <c r="N332" s="21"/>
      <c r="O332" s="21"/>
      <c r="P332" s="21"/>
      <c r="Q332" s="21"/>
    </row>
    <row r="333" spans="4:17" hidden="1" x14ac:dyDescent="0.3">
      <c r="D333" s="22" t="str">
        <f t="shared" si="36"/>
        <v/>
      </c>
      <c r="E333" s="21" t="str">
        <f t="shared" si="42"/>
        <v/>
      </c>
      <c r="F333" s="22" t="str">
        <f t="shared" si="43"/>
        <v/>
      </c>
      <c r="G333" s="24" t="str">
        <f t="shared" si="37"/>
        <v/>
      </c>
      <c r="H333" s="24" t="str">
        <f t="shared" si="38"/>
        <v/>
      </c>
      <c r="I333" s="24" t="str">
        <f t="shared" si="44"/>
        <v/>
      </c>
      <c r="J333" s="22" t="str">
        <f t="shared" si="39"/>
        <v/>
      </c>
      <c r="K333" s="22" t="str">
        <f t="shared" si="40"/>
        <v/>
      </c>
      <c r="L333" s="21">
        <f t="shared" si="41"/>
        <v>1</v>
      </c>
      <c r="M333" s="22">
        <f>SUM(J$32:J333)-SUM(K$32:K333)</f>
        <v>58941.331845942026</v>
      </c>
      <c r="N333" s="21"/>
      <c r="O333" s="21"/>
      <c r="P333" s="21"/>
      <c r="Q333" s="21"/>
    </row>
    <row r="334" spans="4:17" hidden="1" x14ac:dyDescent="0.3">
      <c r="D334" s="22" t="str">
        <f t="shared" si="36"/>
        <v/>
      </c>
      <c r="E334" s="21" t="str">
        <f t="shared" si="42"/>
        <v/>
      </c>
      <c r="F334" s="22" t="str">
        <f t="shared" si="43"/>
        <v/>
      </c>
      <c r="G334" s="24" t="str">
        <f t="shared" si="37"/>
        <v/>
      </c>
      <c r="H334" s="24" t="str">
        <f t="shared" si="38"/>
        <v/>
      </c>
      <c r="I334" s="24" t="str">
        <f t="shared" si="44"/>
        <v/>
      </c>
      <c r="J334" s="22" t="str">
        <f t="shared" si="39"/>
        <v/>
      </c>
      <c r="K334" s="22" t="str">
        <f t="shared" si="40"/>
        <v/>
      </c>
      <c r="L334" s="21">
        <f t="shared" si="41"/>
        <v>1</v>
      </c>
      <c r="M334" s="22">
        <f>SUM(J$32:J334)-SUM(K$32:K334)</f>
        <v>58941.331845942026</v>
      </c>
      <c r="N334" s="21"/>
      <c r="O334" s="21"/>
      <c r="P334" s="21"/>
      <c r="Q334" s="21"/>
    </row>
    <row r="335" spans="4:17" hidden="1" x14ac:dyDescent="0.3">
      <c r="D335" s="22" t="str">
        <f t="shared" si="36"/>
        <v/>
      </c>
      <c r="E335" s="21" t="str">
        <f t="shared" si="42"/>
        <v/>
      </c>
      <c r="F335" s="22" t="str">
        <f t="shared" si="43"/>
        <v/>
      </c>
      <c r="G335" s="24" t="str">
        <f t="shared" si="37"/>
        <v/>
      </c>
      <c r="H335" s="24" t="str">
        <f t="shared" si="38"/>
        <v/>
      </c>
      <c r="I335" s="24" t="str">
        <f t="shared" si="44"/>
        <v/>
      </c>
      <c r="J335" s="22" t="str">
        <f t="shared" si="39"/>
        <v/>
      </c>
      <c r="K335" s="22" t="str">
        <f t="shared" si="40"/>
        <v/>
      </c>
      <c r="L335" s="21">
        <f t="shared" si="41"/>
        <v>1</v>
      </c>
      <c r="M335" s="22">
        <f>SUM(J$32:J335)-SUM(K$32:K335)</f>
        <v>58941.331845942026</v>
      </c>
      <c r="N335" s="21"/>
      <c r="O335" s="21"/>
      <c r="P335" s="21"/>
      <c r="Q335" s="21"/>
    </row>
    <row r="336" spans="4:17" hidden="1" x14ac:dyDescent="0.3">
      <c r="D336" s="22" t="str">
        <f t="shared" si="36"/>
        <v/>
      </c>
      <c r="E336" s="21" t="str">
        <f t="shared" si="42"/>
        <v/>
      </c>
      <c r="F336" s="22" t="str">
        <f t="shared" si="43"/>
        <v/>
      </c>
      <c r="G336" s="24" t="str">
        <f t="shared" si="37"/>
        <v/>
      </c>
      <c r="H336" s="24" t="str">
        <f t="shared" si="38"/>
        <v/>
      </c>
      <c r="I336" s="24" t="str">
        <f t="shared" si="44"/>
        <v/>
      </c>
      <c r="J336" s="22" t="str">
        <f t="shared" si="39"/>
        <v/>
      </c>
      <c r="K336" s="22" t="str">
        <f t="shared" si="40"/>
        <v/>
      </c>
      <c r="L336" s="21">
        <f t="shared" si="41"/>
        <v>1</v>
      </c>
      <c r="M336" s="22">
        <f>SUM(J$32:J336)-SUM(K$32:K336)</f>
        <v>58941.331845942026</v>
      </c>
      <c r="N336" s="21"/>
      <c r="O336" s="21"/>
      <c r="P336" s="21"/>
      <c r="Q336" s="21"/>
    </row>
    <row r="337" spans="4:17" hidden="1" x14ac:dyDescent="0.3">
      <c r="D337" s="22" t="str">
        <f t="shared" si="36"/>
        <v/>
      </c>
      <c r="E337" s="21" t="str">
        <f t="shared" si="42"/>
        <v/>
      </c>
      <c r="F337" s="22" t="str">
        <f t="shared" si="43"/>
        <v/>
      </c>
      <c r="G337" s="24" t="str">
        <f t="shared" si="37"/>
        <v/>
      </c>
      <c r="H337" s="24" t="str">
        <f t="shared" si="38"/>
        <v/>
      </c>
      <c r="I337" s="24" t="str">
        <f t="shared" si="44"/>
        <v/>
      </c>
      <c r="J337" s="22" t="str">
        <f t="shared" si="39"/>
        <v/>
      </c>
      <c r="K337" s="22" t="str">
        <f t="shared" si="40"/>
        <v/>
      </c>
      <c r="L337" s="21">
        <f t="shared" si="41"/>
        <v>1</v>
      </c>
      <c r="M337" s="22">
        <f>SUM(J$32:J337)-SUM(K$32:K337)</f>
        <v>58941.331845942026</v>
      </c>
      <c r="N337" s="21"/>
      <c r="O337" s="21"/>
      <c r="P337" s="21"/>
      <c r="Q337" s="21"/>
    </row>
    <row r="338" spans="4:17" hidden="1" x14ac:dyDescent="0.3">
      <c r="D338" s="22" t="str">
        <f t="shared" si="36"/>
        <v/>
      </c>
      <c r="E338" s="21" t="str">
        <f t="shared" si="42"/>
        <v/>
      </c>
      <c r="F338" s="22" t="str">
        <f t="shared" si="43"/>
        <v/>
      </c>
      <c r="G338" s="24" t="str">
        <f t="shared" si="37"/>
        <v/>
      </c>
      <c r="H338" s="24" t="str">
        <f t="shared" si="38"/>
        <v/>
      </c>
      <c r="I338" s="24" t="str">
        <f t="shared" si="44"/>
        <v/>
      </c>
      <c r="J338" s="22" t="str">
        <f t="shared" si="39"/>
        <v/>
      </c>
      <c r="K338" s="22" t="str">
        <f t="shared" si="40"/>
        <v/>
      </c>
      <c r="L338" s="21">
        <f t="shared" si="41"/>
        <v>1</v>
      </c>
      <c r="M338" s="22">
        <f>SUM(J$32:J338)-SUM(K$32:K338)</f>
        <v>58941.331845942026</v>
      </c>
      <c r="N338" s="21"/>
      <c r="O338" s="21"/>
      <c r="P338" s="21"/>
      <c r="Q338" s="21"/>
    </row>
    <row r="339" spans="4:17" hidden="1" x14ac:dyDescent="0.3">
      <c r="D339" s="22" t="str">
        <f t="shared" si="36"/>
        <v/>
      </c>
      <c r="E339" s="21" t="str">
        <f t="shared" si="42"/>
        <v/>
      </c>
      <c r="F339" s="22" t="str">
        <f t="shared" si="43"/>
        <v/>
      </c>
      <c r="G339" s="24" t="str">
        <f t="shared" si="37"/>
        <v/>
      </c>
      <c r="H339" s="24" t="str">
        <f t="shared" si="38"/>
        <v/>
      </c>
      <c r="I339" s="24" t="str">
        <f t="shared" si="44"/>
        <v/>
      </c>
      <c r="J339" s="22" t="str">
        <f t="shared" si="39"/>
        <v/>
      </c>
      <c r="K339" s="22" t="str">
        <f t="shared" si="40"/>
        <v/>
      </c>
      <c r="L339" s="21">
        <f t="shared" si="41"/>
        <v>1</v>
      </c>
      <c r="M339" s="22">
        <f>SUM(J$32:J339)-SUM(K$32:K339)</f>
        <v>58941.331845942026</v>
      </c>
      <c r="N339" s="21"/>
      <c r="O339" s="21"/>
      <c r="P339" s="21"/>
      <c r="Q339" s="21"/>
    </row>
    <row r="340" spans="4:17" hidden="1" x14ac:dyDescent="0.3">
      <c r="D340" s="22" t="str">
        <f t="shared" si="36"/>
        <v/>
      </c>
      <c r="E340" s="21" t="str">
        <f t="shared" si="42"/>
        <v/>
      </c>
      <c r="F340" s="22" t="str">
        <f t="shared" si="43"/>
        <v/>
      </c>
      <c r="G340" s="24" t="str">
        <f t="shared" si="37"/>
        <v/>
      </c>
      <c r="H340" s="24" t="str">
        <f t="shared" si="38"/>
        <v/>
      </c>
      <c r="I340" s="24" t="str">
        <f t="shared" si="44"/>
        <v/>
      </c>
      <c r="J340" s="22" t="str">
        <f t="shared" si="39"/>
        <v/>
      </c>
      <c r="K340" s="22" t="str">
        <f t="shared" si="40"/>
        <v/>
      </c>
      <c r="L340" s="21">
        <f t="shared" si="41"/>
        <v>1</v>
      </c>
      <c r="M340" s="22">
        <f>SUM(J$32:J340)-SUM(K$32:K340)</f>
        <v>58941.331845942026</v>
      </c>
      <c r="N340" s="21"/>
      <c r="O340" s="21"/>
      <c r="P340" s="21"/>
      <c r="Q340" s="21"/>
    </row>
    <row r="341" spans="4:17" hidden="1" x14ac:dyDescent="0.3">
      <c r="D341" s="22" t="str">
        <f t="shared" si="36"/>
        <v/>
      </c>
      <c r="E341" s="21" t="str">
        <f t="shared" si="42"/>
        <v/>
      </c>
      <c r="F341" s="22" t="str">
        <f t="shared" si="43"/>
        <v/>
      </c>
      <c r="G341" s="24" t="str">
        <f t="shared" si="37"/>
        <v/>
      </c>
      <c r="H341" s="24" t="str">
        <f t="shared" si="38"/>
        <v/>
      </c>
      <c r="I341" s="24" t="str">
        <f t="shared" si="44"/>
        <v/>
      </c>
      <c r="J341" s="22" t="str">
        <f t="shared" si="39"/>
        <v/>
      </c>
      <c r="K341" s="22" t="str">
        <f t="shared" si="40"/>
        <v/>
      </c>
      <c r="L341" s="21">
        <f t="shared" si="41"/>
        <v>1</v>
      </c>
      <c r="M341" s="22">
        <f>SUM(J$32:J341)-SUM(K$32:K341)</f>
        <v>58941.331845942026</v>
      </c>
      <c r="N341" s="21"/>
      <c r="O341" s="21"/>
      <c r="P341" s="21"/>
      <c r="Q341" s="21"/>
    </row>
    <row r="342" spans="4:17" hidden="1" x14ac:dyDescent="0.3">
      <c r="D342" s="22" t="str">
        <f t="shared" si="36"/>
        <v/>
      </c>
      <c r="E342" s="21" t="str">
        <f t="shared" si="42"/>
        <v/>
      </c>
      <c r="F342" s="22" t="str">
        <f t="shared" si="43"/>
        <v/>
      </c>
      <c r="G342" s="24" t="str">
        <f t="shared" si="37"/>
        <v/>
      </c>
      <c r="H342" s="24" t="str">
        <f t="shared" si="38"/>
        <v/>
      </c>
      <c r="I342" s="24" t="str">
        <f t="shared" si="44"/>
        <v/>
      </c>
      <c r="J342" s="22" t="str">
        <f t="shared" si="39"/>
        <v/>
      </c>
      <c r="K342" s="22" t="str">
        <f t="shared" si="40"/>
        <v/>
      </c>
      <c r="L342" s="21">
        <f t="shared" si="41"/>
        <v>1</v>
      </c>
      <c r="M342" s="22">
        <f>SUM(J$32:J342)-SUM(K$32:K342)</f>
        <v>58941.331845942026</v>
      </c>
      <c r="N342" s="21"/>
      <c r="O342" s="21"/>
      <c r="P342" s="21"/>
      <c r="Q342" s="21"/>
    </row>
    <row r="343" spans="4:17" hidden="1" x14ac:dyDescent="0.3">
      <c r="D343" s="22" t="str">
        <f t="shared" si="36"/>
        <v/>
      </c>
      <c r="E343" s="21" t="str">
        <f t="shared" si="42"/>
        <v/>
      </c>
      <c r="F343" s="22" t="str">
        <f t="shared" si="43"/>
        <v/>
      </c>
      <c r="G343" s="24" t="str">
        <f t="shared" si="37"/>
        <v/>
      </c>
      <c r="H343" s="24" t="str">
        <f t="shared" si="38"/>
        <v/>
      </c>
      <c r="I343" s="24" t="str">
        <f t="shared" si="44"/>
        <v/>
      </c>
      <c r="J343" s="22" t="str">
        <f t="shared" si="39"/>
        <v/>
      </c>
      <c r="K343" s="22" t="str">
        <f t="shared" si="40"/>
        <v/>
      </c>
      <c r="L343" s="21">
        <f t="shared" si="41"/>
        <v>1</v>
      </c>
      <c r="M343" s="22">
        <f>SUM(J$32:J343)-SUM(K$32:K343)</f>
        <v>58941.331845942026</v>
      </c>
      <c r="N343" s="21"/>
      <c r="O343" s="21"/>
      <c r="P343" s="21"/>
      <c r="Q343" s="21"/>
    </row>
    <row r="344" spans="4:17" hidden="1" x14ac:dyDescent="0.3">
      <c r="D344" s="22" t="str">
        <f t="shared" si="36"/>
        <v/>
      </c>
      <c r="E344" s="21" t="str">
        <f t="shared" si="42"/>
        <v/>
      </c>
      <c r="F344" s="22" t="str">
        <f t="shared" si="43"/>
        <v/>
      </c>
      <c r="G344" s="24" t="str">
        <f t="shared" si="37"/>
        <v/>
      </c>
      <c r="H344" s="24" t="str">
        <f t="shared" si="38"/>
        <v/>
      </c>
      <c r="I344" s="24" t="str">
        <f t="shared" si="44"/>
        <v/>
      </c>
      <c r="J344" s="22" t="str">
        <f t="shared" si="39"/>
        <v/>
      </c>
      <c r="K344" s="22" t="str">
        <f t="shared" si="40"/>
        <v/>
      </c>
      <c r="L344" s="21">
        <f t="shared" si="41"/>
        <v>1</v>
      </c>
      <c r="M344" s="22">
        <f>SUM(J$32:J344)-SUM(K$32:K344)</f>
        <v>58941.331845942026</v>
      </c>
      <c r="N344" s="21"/>
      <c r="O344" s="21"/>
      <c r="P344" s="21"/>
      <c r="Q344" s="21"/>
    </row>
    <row r="345" spans="4:17" hidden="1" x14ac:dyDescent="0.3">
      <c r="D345" s="22" t="str">
        <f t="shared" si="36"/>
        <v/>
      </c>
      <c r="E345" s="21" t="str">
        <f t="shared" si="42"/>
        <v/>
      </c>
      <c r="F345" s="22" t="str">
        <f t="shared" si="43"/>
        <v/>
      </c>
      <c r="G345" s="24" t="str">
        <f t="shared" si="37"/>
        <v/>
      </c>
      <c r="H345" s="24" t="str">
        <f t="shared" si="38"/>
        <v/>
      </c>
      <c r="I345" s="24" t="str">
        <f t="shared" si="44"/>
        <v/>
      </c>
      <c r="J345" s="22" t="str">
        <f t="shared" si="39"/>
        <v/>
      </c>
      <c r="K345" s="22" t="str">
        <f t="shared" si="40"/>
        <v/>
      </c>
      <c r="L345" s="21">
        <f t="shared" si="41"/>
        <v>1</v>
      </c>
      <c r="M345" s="22">
        <f>SUM(J$32:J345)-SUM(K$32:K345)</f>
        <v>58941.331845942026</v>
      </c>
      <c r="N345" s="21"/>
      <c r="O345" s="21"/>
      <c r="P345" s="21"/>
      <c r="Q345" s="21"/>
    </row>
    <row r="346" spans="4:17" hidden="1" x14ac:dyDescent="0.3">
      <c r="D346" s="22" t="str">
        <f t="shared" si="36"/>
        <v/>
      </c>
      <c r="E346" s="21" t="str">
        <f t="shared" si="42"/>
        <v/>
      </c>
      <c r="F346" s="22" t="str">
        <f t="shared" si="43"/>
        <v/>
      </c>
      <c r="G346" s="24" t="str">
        <f t="shared" si="37"/>
        <v/>
      </c>
      <c r="H346" s="24" t="str">
        <f t="shared" si="38"/>
        <v/>
      </c>
      <c r="I346" s="24" t="str">
        <f t="shared" si="44"/>
        <v/>
      </c>
      <c r="J346" s="22" t="str">
        <f t="shared" si="39"/>
        <v/>
      </c>
      <c r="K346" s="22" t="str">
        <f t="shared" si="40"/>
        <v/>
      </c>
      <c r="L346" s="21">
        <f t="shared" si="41"/>
        <v>1</v>
      </c>
      <c r="M346" s="22">
        <f>SUM(J$32:J346)-SUM(K$32:K346)</f>
        <v>58941.331845942026</v>
      </c>
      <c r="N346" s="21"/>
      <c r="O346" s="21"/>
      <c r="P346" s="21"/>
      <c r="Q346" s="21"/>
    </row>
    <row r="347" spans="4:17" hidden="1" x14ac:dyDescent="0.3">
      <c r="D347" s="22" t="str">
        <f t="shared" si="36"/>
        <v/>
      </c>
      <c r="E347" s="21" t="str">
        <f t="shared" si="42"/>
        <v/>
      </c>
      <c r="F347" s="22" t="str">
        <f t="shared" si="43"/>
        <v/>
      </c>
      <c r="G347" s="24" t="str">
        <f t="shared" si="37"/>
        <v/>
      </c>
      <c r="H347" s="24" t="str">
        <f t="shared" si="38"/>
        <v/>
      </c>
      <c r="I347" s="24" t="str">
        <f t="shared" si="44"/>
        <v/>
      </c>
      <c r="J347" s="22" t="str">
        <f t="shared" si="39"/>
        <v/>
      </c>
      <c r="K347" s="22" t="str">
        <f t="shared" si="40"/>
        <v/>
      </c>
      <c r="L347" s="21">
        <f t="shared" si="41"/>
        <v>1</v>
      </c>
      <c r="M347" s="22">
        <f>SUM(J$32:J347)-SUM(K$32:K347)</f>
        <v>58941.331845942026</v>
      </c>
      <c r="N347" s="21"/>
      <c r="O347" s="21"/>
      <c r="P347" s="21"/>
      <c r="Q347" s="21"/>
    </row>
    <row r="348" spans="4:17" hidden="1" x14ac:dyDescent="0.3">
      <c r="D348" s="22" t="str">
        <f t="shared" si="36"/>
        <v/>
      </c>
      <c r="E348" s="21" t="str">
        <f t="shared" si="42"/>
        <v/>
      </c>
      <c r="F348" s="22" t="str">
        <f t="shared" si="43"/>
        <v/>
      </c>
      <c r="G348" s="24" t="str">
        <f t="shared" si="37"/>
        <v/>
      </c>
      <c r="H348" s="24" t="str">
        <f t="shared" si="38"/>
        <v/>
      </c>
      <c r="I348" s="24" t="str">
        <f t="shared" si="44"/>
        <v/>
      </c>
      <c r="J348" s="22" t="str">
        <f t="shared" si="39"/>
        <v/>
      </c>
      <c r="K348" s="22" t="str">
        <f t="shared" si="40"/>
        <v/>
      </c>
      <c r="L348" s="21">
        <f t="shared" si="41"/>
        <v>1</v>
      </c>
      <c r="M348" s="22">
        <f>SUM(J$32:J348)-SUM(K$32:K348)</f>
        <v>58941.331845942026</v>
      </c>
      <c r="N348" s="21"/>
      <c r="O348" s="21"/>
      <c r="P348" s="21"/>
      <c r="Q348" s="21"/>
    </row>
    <row r="349" spans="4:17" hidden="1" x14ac:dyDescent="0.3">
      <c r="D349" s="22" t="str">
        <f t="shared" si="36"/>
        <v/>
      </c>
      <c r="E349" s="21" t="str">
        <f t="shared" si="42"/>
        <v/>
      </c>
      <c r="F349" s="22" t="str">
        <f t="shared" si="43"/>
        <v/>
      </c>
      <c r="G349" s="24" t="str">
        <f t="shared" si="37"/>
        <v/>
      </c>
      <c r="H349" s="24" t="str">
        <f t="shared" si="38"/>
        <v/>
      </c>
      <c r="I349" s="24" t="str">
        <f t="shared" si="44"/>
        <v/>
      </c>
      <c r="J349" s="22" t="str">
        <f t="shared" si="39"/>
        <v/>
      </c>
      <c r="K349" s="22" t="str">
        <f t="shared" si="40"/>
        <v/>
      </c>
      <c r="L349" s="21">
        <f t="shared" si="41"/>
        <v>1</v>
      </c>
      <c r="M349" s="22">
        <f>SUM(J$32:J349)-SUM(K$32:K349)</f>
        <v>58941.331845942026</v>
      </c>
      <c r="N349" s="21"/>
      <c r="O349" s="21"/>
      <c r="P349" s="21"/>
      <c r="Q349" s="21"/>
    </row>
    <row r="350" spans="4:17" hidden="1" x14ac:dyDescent="0.3">
      <c r="D350" s="22" t="str">
        <f t="shared" si="36"/>
        <v/>
      </c>
      <c r="E350" s="21" t="str">
        <f t="shared" si="42"/>
        <v/>
      </c>
      <c r="F350" s="22" t="str">
        <f t="shared" si="43"/>
        <v/>
      </c>
      <c r="G350" s="24" t="str">
        <f t="shared" si="37"/>
        <v/>
      </c>
      <c r="H350" s="24" t="str">
        <f t="shared" si="38"/>
        <v/>
      </c>
      <c r="I350" s="24" t="str">
        <f t="shared" si="44"/>
        <v/>
      </c>
      <c r="J350" s="22" t="str">
        <f t="shared" si="39"/>
        <v/>
      </c>
      <c r="K350" s="22" t="str">
        <f t="shared" si="40"/>
        <v/>
      </c>
      <c r="L350" s="21">
        <f t="shared" si="41"/>
        <v>1</v>
      </c>
      <c r="M350" s="22">
        <f>SUM(J$32:J350)-SUM(K$32:K350)</f>
        <v>58941.331845942026</v>
      </c>
      <c r="N350" s="21"/>
      <c r="O350" s="21"/>
      <c r="P350" s="21"/>
      <c r="Q350" s="21"/>
    </row>
    <row r="351" spans="4:17" hidden="1" x14ac:dyDescent="0.3">
      <c r="D351" s="22" t="str">
        <f t="shared" si="36"/>
        <v/>
      </c>
      <c r="E351" s="21" t="str">
        <f t="shared" si="42"/>
        <v/>
      </c>
      <c r="F351" s="22" t="str">
        <f t="shared" si="43"/>
        <v/>
      </c>
      <c r="G351" s="24" t="str">
        <f t="shared" si="37"/>
        <v/>
      </c>
      <c r="H351" s="24" t="str">
        <f t="shared" si="38"/>
        <v/>
      </c>
      <c r="I351" s="24" t="str">
        <f t="shared" si="44"/>
        <v/>
      </c>
      <c r="J351" s="22" t="str">
        <f t="shared" si="39"/>
        <v/>
      </c>
      <c r="K351" s="22" t="str">
        <f t="shared" si="40"/>
        <v/>
      </c>
      <c r="L351" s="21">
        <f t="shared" si="41"/>
        <v>1</v>
      </c>
      <c r="M351" s="22">
        <f>SUM(J$32:J351)-SUM(K$32:K351)</f>
        <v>58941.331845942026</v>
      </c>
      <c r="N351" s="21"/>
      <c r="O351" s="21"/>
      <c r="P351" s="21"/>
      <c r="Q351" s="21"/>
    </row>
    <row r="352" spans="4:17" hidden="1" x14ac:dyDescent="0.3">
      <c r="D352" s="22" t="str">
        <f t="shared" si="36"/>
        <v/>
      </c>
      <c r="E352" s="21" t="str">
        <f t="shared" si="42"/>
        <v/>
      </c>
      <c r="F352" s="22" t="str">
        <f t="shared" si="43"/>
        <v/>
      </c>
      <c r="G352" s="24" t="str">
        <f t="shared" si="37"/>
        <v/>
      </c>
      <c r="H352" s="24" t="str">
        <f t="shared" si="38"/>
        <v/>
      </c>
      <c r="I352" s="24" t="str">
        <f t="shared" si="44"/>
        <v/>
      </c>
      <c r="J352" s="22" t="str">
        <f t="shared" si="39"/>
        <v/>
      </c>
      <c r="K352" s="22" t="str">
        <f t="shared" si="40"/>
        <v/>
      </c>
      <c r="L352" s="21">
        <f t="shared" si="41"/>
        <v>1</v>
      </c>
      <c r="M352" s="22">
        <f>SUM(J$32:J352)-SUM(K$32:K352)</f>
        <v>58941.331845942026</v>
      </c>
      <c r="N352" s="21"/>
      <c r="O352" s="21"/>
      <c r="P352" s="21"/>
      <c r="Q352" s="21"/>
    </row>
    <row r="353" spans="4:17" hidden="1" x14ac:dyDescent="0.3">
      <c r="D353" s="22" t="str">
        <f t="shared" ref="D353:D392" si="45">IF(E353=$F$13*$B$12,M353,"")</f>
        <v/>
      </c>
      <c r="E353" s="21" t="str">
        <f t="shared" si="42"/>
        <v/>
      </c>
      <c r="F353" s="22" t="str">
        <f t="shared" si="43"/>
        <v/>
      </c>
      <c r="G353" s="24" t="str">
        <f t="shared" ref="G353:G392" si="46">IF($E353="","",$F352*$F$16/$B$12)</f>
        <v/>
      </c>
      <c r="H353" s="24" t="str">
        <f t="shared" ref="H353:H392" si="47">IF($E353="","",$F352*$B$19/$B$12)</f>
        <v/>
      </c>
      <c r="I353" s="24" t="str">
        <f t="shared" si="44"/>
        <v/>
      </c>
      <c r="J353" s="22" t="str">
        <f t="shared" ref="J353:J392" si="48">IF($E353="","",IF($L353=0,$F352*$F$16/$B$12,PMT($F$16/$B$12,$B$11,-$F$11,0,0)))</f>
        <v/>
      </c>
      <c r="K353" s="22" t="str">
        <f t="shared" ref="K353:K392" si="49">IF($E353="","",IF($L353=0,$F352*$B$19/$B$12,PMT($B$19/$B$12,$B$11,-$F$11,0,0)))</f>
        <v/>
      </c>
      <c r="L353" s="21">
        <f t="shared" ref="L353:L392" si="50">IF(E353=$F$15,1,0+L352)</f>
        <v>1</v>
      </c>
      <c r="M353" s="22">
        <f>SUM(J$32:J353)-SUM(K$32:K353)</f>
        <v>58941.331845942026</v>
      </c>
      <c r="N353" s="21"/>
      <c r="O353" s="21"/>
      <c r="P353" s="21"/>
      <c r="Q353" s="21"/>
    </row>
    <row r="354" spans="4:17" hidden="1" x14ac:dyDescent="0.3">
      <c r="D354" s="22" t="str">
        <f t="shared" si="45"/>
        <v/>
      </c>
      <c r="E354" s="21" t="str">
        <f t="shared" ref="E354:E392" si="51">IF(E353="","",IF(E353+1&lt;=$B$10,E353+1,""))</f>
        <v/>
      </c>
      <c r="F354" s="22" t="str">
        <f t="shared" ref="F354:F392" si="52">IF(E354="","",F353-I354)</f>
        <v/>
      </c>
      <c r="G354" s="24" t="str">
        <f t="shared" si="46"/>
        <v/>
      </c>
      <c r="H354" s="24" t="str">
        <f t="shared" si="47"/>
        <v/>
      </c>
      <c r="I354" s="24" t="str">
        <f t="shared" ref="I354:I392" si="53">IF(E354="","",J354-G354)</f>
        <v/>
      </c>
      <c r="J354" s="22" t="str">
        <f t="shared" si="48"/>
        <v/>
      </c>
      <c r="K354" s="22" t="str">
        <f t="shared" si="49"/>
        <v/>
      </c>
      <c r="L354" s="21">
        <f t="shared" si="50"/>
        <v>1</v>
      </c>
      <c r="M354" s="22">
        <f>SUM(J$32:J354)-SUM(K$32:K354)</f>
        <v>58941.331845942026</v>
      </c>
      <c r="N354" s="21"/>
      <c r="O354" s="21"/>
      <c r="P354" s="21"/>
      <c r="Q354" s="21"/>
    </row>
    <row r="355" spans="4:17" hidden="1" x14ac:dyDescent="0.3">
      <c r="D355" s="22" t="str">
        <f t="shared" si="45"/>
        <v/>
      </c>
      <c r="E355" s="21" t="str">
        <f t="shared" si="51"/>
        <v/>
      </c>
      <c r="F355" s="22" t="str">
        <f t="shared" si="52"/>
        <v/>
      </c>
      <c r="G355" s="24" t="str">
        <f t="shared" si="46"/>
        <v/>
      </c>
      <c r="H355" s="24" t="str">
        <f t="shared" si="47"/>
        <v/>
      </c>
      <c r="I355" s="24" t="str">
        <f t="shared" si="53"/>
        <v/>
      </c>
      <c r="J355" s="22" t="str">
        <f t="shared" si="48"/>
        <v/>
      </c>
      <c r="K355" s="22" t="str">
        <f t="shared" si="49"/>
        <v/>
      </c>
      <c r="L355" s="21">
        <f t="shared" si="50"/>
        <v>1</v>
      </c>
      <c r="M355" s="22">
        <f>SUM(J$32:J355)-SUM(K$32:K355)</f>
        <v>58941.331845942026</v>
      </c>
      <c r="N355" s="21"/>
      <c r="O355" s="21"/>
      <c r="P355" s="21"/>
      <c r="Q355" s="21"/>
    </row>
    <row r="356" spans="4:17" hidden="1" x14ac:dyDescent="0.3">
      <c r="D356" s="22" t="str">
        <f t="shared" si="45"/>
        <v/>
      </c>
      <c r="E356" s="21" t="str">
        <f t="shared" si="51"/>
        <v/>
      </c>
      <c r="F356" s="22" t="str">
        <f t="shared" si="52"/>
        <v/>
      </c>
      <c r="G356" s="24" t="str">
        <f t="shared" si="46"/>
        <v/>
      </c>
      <c r="H356" s="24" t="str">
        <f t="shared" si="47"/>
        <v/>
      </c>
      <c r="I356" s="24" t="str">
        <f t="shared" si="53"/>
        <v/>
      </c>
      <c r="J356" s="22" t="str">
        <f t="shared" si="48"/>
        <v/>
      </c>
      <c r="K356" s="22" t="str">
        <f t="shared" si="49"/>
        <v/>
      </c>
      <c r="L356" s="21">
        <f t="shared" si="50"/>
        <v>1</v>
      </c>
      <c r="M356" s="22">
        <f>SUM(J$32:J356)-SUM(K$32:K356)</f>
        <v>58941.331845942026</v>
      </c>
      <c r="N356" s="21"/>
      <c r="O356" s="21"/>
      <c r="P356" s="21"/>
      <c r="Q356" s="21"/>
    </row>
    <row r="357" spans="4:17" hidden="1" x14ac:dyDescent="0.3">
      <c r="D357" s="22" t="str">
        <f t="shared" si="45"/>
        <v/>
      </c>
      <c r="E357" s="21" t="str">
        <f t="shared" si="51"/>
        <v/>
      </c>
      <c r="F357" s="22" t="str">
        <f t="shared" si="52"/>
        <v/>
      </c>
      <c r="G357" s="24" t="str">
        <f t="shared" si="46"/>
        <v/>
      </c>
      <c r="H357" s="24" t="str">
        <f t="shared" si="47"/>
        <v/>
      </c>
      <c r="I357" s="24" t="str">
        <f t="shared" si="53"/>
        <v/>
      </c>
      <c r="J357" s="22" t="str">
        <f t="shared" si="48"/>
        <v/>
      </c>
      <c r="K357" s="22" t="str">
        <f t="shared" si="49"/>
        <v/>
      </c>
      <c r="L357" s="21">
        <f t="shared" si="50"/>
        <v>1</v>
      </c>
      <c r="M357" s="22">
        <f>SUM(J$32:J357)-SUM(K$32:K357)</f>
        <v>58941.331845942026</v>
      </c>
      <c r="N357" s="21"/>
      <c r="O357" s="21"/>
      <c r="P357" s="21"/>
      <c r="Q357" s="21"/>
    </row>
    <row r="358" spans="4:17" hidden="1" x14ac:dyDescent="0.3">
      <c r="D358" s="22" t="str">
        <f t="shared" si="45"/>
        <v/>
      </c>
      <c r="E358" s="21" t="str">
        <f t="shared" si="51"/>
        <v/>
      </c>
      <c r="F358" s="22" t="str">
        <f t="shared" si="52"/>
        <v/>
      </c>
      <c r="G358" s="24" t="str">
        <f t="shared" si="46"/>
        <v/>
      </c>
      <c r="H358" s="24" t="str">
        <f t="shared" si="47"/>
        <v/>
      </c>
      <c r="I358" s="24" t="str">
        <f t="shared" si="53"/>
        <v/>
      </c>
      <c r="J358" s="22" t="str">
        <f t="shared" si="48"/>
        <v/>
      </c>
      <c r="K358" s="22" t="str">
        <f t="shared" si="49"/>
        <v/>
      </c>
      <c r="L358" s="21">
        <f t="shared" si="50"/>
        <v>1</v>
      </c>
      <c r="M358" s="22">
        <f>SUM(J$32:J358)-SUM(K$32:K358)</f>
        <v>58941.331845942026</v>
      </c>
      <c r="N358" s="21"/>
      <c r="O358" s="21"/>
      <c r="P358" s="21"/>
      <c r="Q358" s="21"/>
    </row>
    <row r="359" spans="4:17" hidden="1" x14ac:dyDescent="0.3">
      <c r="D359" s="22" t="str">
        <f t="shared" si="45"/>
        <v/>
      </c>
      <c r="E359" s="21" t="str">
        <f t="shared" si="51"/>
        <v/>
      </c>
      <c r="F359" s="22" t="str">
        <f t="shared" si="52"/>
        <v/>
      </c>
      <c r="G359" s="24" t="str">
        <f t="shared" si="46"/>
        <v/>
      </c>
      <c r="H359" s="24" t="str">
        <f t="shared" si="47"/>
        <v/>
      </c>
      <c r="I359" s="24" t="str">
        <f t="shared" si="53"/>
        <v/>
      </c>
      <c r="J359" s="22" t="str">
        <f t="shared" si="48"/>
        <v/>
      </c>
      <c r="K359" s="22" t="str">
        <f t="shared" si="49"/>
        <v/>
      </c>
      <c r="L359" s="21">
        <f t="shared" si="50"/>
        <v>1</v>
      </c>
      <c r="M359" s="22">
        <f>SUM(J$32:J359)-SUM(K$32:K359)</f>
        <v>58941.331845942026</v>
      </c>
      <c r="N359" s="21"/>
      <c r="O359" s="21"/>
      <c r="P359" s="21"/>
      <c r="Q359" s="21"/>
    </row>
    <row r="360" spans="4:17" hidden="1" x14ac:dyDescent="0.3">
      <c r="D360" s="22" t="str">
        <f t="shared" si="45"/>
        <v/>
      </c>
      <c r="E360" s="21" t="str">
        <f t="shared" si="51"/>
        <v/>
      </c>
      <c r="F360" s="22" t="str">
        <f t="shared" si="52"/>
        <v/>
      </c>
      <c r="G360" s="24" t="str">
        <f t="shared" si="46"/>
        <v/>
      </c>
      <c r="H360" s="24" t="str">
        <f t="shared" si="47"/>
        <v/>
      </c>
      <c r="I360" s="24" t="str">
        <f t="shared" si="53"/>
        <v/>
      </c>
      <c r="J360" s="22" t="str">
        <f t="shared" si="48"/>
        <v/>
      </c>
      <c r="K360" s="22" t="str">
        <f t="shared" si="49"/>
        <v/>
      </c>
      <c r="L360" s="21">
        <f t="shared" si="50"/>
        <v>1</v>
      </c>
      <c r="M360" s="22">
        <f>SUM(J$32:J360)-SUM(K$32:K360)</f>
        <v>58941.331845942026</v>
      </c>
      <c r="N360" s="21"/>
      <c r="O360" s="21"/>
      <c r="P360" s="21"/>
      <c r="Q360" s="21"/>
    </row>
    <row r="361" spans="4:17" hidden="1" x14ac:dyDescent="0.3">
      <c r="D361" s="22" t="str">
        <f t="shared" si="45"/>
        <v/>
      </c>
      <c r="E361" s="21" t="str">
        <f t="shared" si="51"/>
        <v/>
      </c>
      <c r="F361" s="22" t="str">
        <f t="shared" si="52"/>
        <v/>
      </c>
      <c r="G361" s="24" t="str">
        <f t="shared" si="46"/>
        <v/>
      </c>
      <c r="H361" s="24" t="str">
        <f t="shared" si="47"/>
        <v/>
      </c>
      <c r="I361" s="24" t="str">
        <f t="shared" si="53"/>
        <v/>
      </c>
      <c r="J361" s="22" t="str">
        <f t="shared" si="48"/>
        <v/>
      </c>
      <c r="K361" s="22" t="str">
        <f t="shared" si="49"/>
        <v/>
      </c>
      <c r="L361" s="21">
        <f t="shared" si="50"/>
        <v>1</v>
      </c>
      <c r="M361" s="22">
        <f>SUM(J$32:J361)-SUM(K$32:K361)</f>
        <v>58941.331845942026</v>
      </c>
      <c r="N361" s="21"/>
      <c r="O361" s="21"/>
      <c r="P361" s="21"/>
      <c r="Q361" s="21"/>
    </row>
    <row r="362" spans="4:17" hidden="1" x14ac:dyDescent="0.3">
      <c r="D362" s="22" t="str">
        <f t="shared" si="45"/>
        <v/>
      </c>
      <c r="E362" s="21" t="str">
        <f t="shared" si="51"/>
        <v/>
      </c>
      <c r="F362" s="22" t="str">
        <f t="shared" si="52"/>
        <v/>
      </c>
      <c r="G362" s="24" t="str">
        <f t="shared" si="46"/>
        <v/>
      </c>
      <c r="H362" s="24" t="str">
        <f t="shared" si="47"/>
        <v/>
      </c>
      <c r="I362" s="24" t="str">
        <f t="shared" si="53"/>
        <v/>
      </c>
      <c r="J362" s="22" t="str">
        <f t="shared" si="48"/>
        <v/>
      </c>
      <c r="K362" s="22" t="str">
        <f t="shared" si="49"/>
        <v/>
      </c>
      <c r="L362" s="21">
        <f t="shared" si="50"/>
        <v>1</v>
      </c>
      <c r="M362" s="22">
        <f>SUM(J$32:J362)-SUM(K$32:K362)</f>
        <v>58941.331845942026</v>
      </c>
      <c r="N362" s="21"/>
      <c r="O362" s="21"/>
      <c r="P362" s="21"/>
      <c r="Q362" s="21"/>
    </row>
    <row r="363" spans="4:17" hidden="1" x14ac:dyDescent="0.3">
      <c r="D363" s="22" t="str">
        <f t="shared" si="45"/>
        <v/>
      </c>
      <c r="E363" s="21" t="str">
        <f t="shared" si="51"/>
        <v/>
      </c>
      <c r="F363" s="22" t="str">
        <f t="shared" si="52"/>
        <v/>
      </c>
      <c r="G363" s="24" t="str">
        <f t="shared" si="46"/>
        <v/>
      </c>
      <c r="H363" s="24" t="str">
        <f t="shared" si="47"/>
        <v/>
      </c>
      <c r="I363" s="24" t="str">
        <f t="shared" si="53"/>
        <v/>
      </c>
      <c r="J363" s="22" t="str">
        <f t="shared" si="48"/>
        <v/>
      </c>
      <c r="K363" s="22" t="str">
        <f t="shared" si="49"/>
        <v/>
      </c>
      <c r="L363" s="21">
        <f t="shared" si="50"/>
        <v>1</v>
      </c>
      <c r="M363" s="22">
        <f>SUM(J$32:J363)-SUM(K$32:K363)</f>
        <v>58941.331845942026</v>
      </c>
      <c r="N363" s="21"/>
      <c r="O363" s="21"/>
      <c r="P363" s="21"/>
      <c r="Q363" s="21"/>
    </row>
    <row r="364" spans="4:17" hidden="1" x14ac:dyDescent="0.3">
      <c r="D364" s="22" t="str">
        <f t="shared" si="45"/>
        <v/>
      </c>
      <c r="E364" s="21" t="str">
        <f t="shared" si="51"/>
        <v/>
      </c>
      <c r="F364" s="22" t="str">
        <f t="shared" si="52"/>
        <v/>
      </c>
      <c r="G364" s="24" t="str">
        <f t="shared" si="46"/>
        <v/>
      </c>
      <c r="H364" s="24" t="str">
        <f t="shared" si="47"/>
        <v/>
      </c>
      <c r="I364" s="24" t="str">
        <f t="shared" si="53"/>
        <v/>
      </c>
      <c r="J364" s="22" t="str">
        <f t="shared" si="48"/>
        <v/>
      </c>
      <c r="K364" s="22" t="str">
        <f t="shared" si="49"/>
        <v/>
      </c>
      <c r="L364" s="21">
        <f t="shared" si="50"/>
        <v>1</v>
      </c>
      <c r="M364" s="22">
        <f>SUM(J$32:J364)-SUM(K$32:K364)</f>
        <v>58941.331845942026</v>
      </c>
      <c r="N364" s="21"/>
      <c r="O364" s="21"/>
      <c r="P364" s="21"/>
      <c r="Q364" s="21"/>
    </row>
    <row r="365" spans="4:17" hidden="1" x14ac:dyDescent="0.3">
      <c r="D365" s="22" t="str">
        <f t="shared" si="45"/>
        <v/>
      </c>
      <c r="E365" s="21" t="str">
        <f t="shared" si="51"/>
        <v/>
      </c>
      <c r="F365" s="22" t="str">
        <f t="shared" si="52"/>
        <v/>
      </c>
      <c r="G365" s="24" t="str">
        <f t="shared" si="46"/>
        <v/>
      </c>
      <c r="H365" s="24" t="str">
        <f t="shared" si="47"/>
        <v/>
      </c>
      <c r="I365" s="24" t="str">
        <f t="shared" si="53"/>
        <v/>
      </c>
      <c r="J365" s="22" t="str">
        <f t="shared" si="48"/>
        <v/>
      </c>
      <c r="K365" s="22" t="str">
        <f t="shared" si="49"/>
        <v/>
      </c>
      <c r="L365" s="21">
        <f t="shared" si="50"/>
        <v>1</v>
      </c>
      <c r="M365" s="22">
        <f>SUM(J$32:J365)-SUM(K$32:K365)</f>
        <v>58941.331845942026</v>
      </c>
      <c r="N365" s="21"/>
      <c r="O365" s="21"/>
      <c r="P365" s="21"/>
      <c r="Q365" s="21"/>
    </row>
    <row r="366" spans="4:17" hidden="1" x14ac:dyDescent="0.3">
      <c r="D366" s="22" t="str">
        <f t="shared" si="45"/>
        <v/>
      </c>
      <c r="E366" s="21" t="str">
        <f t="shared" si="51"/>
        <v/>
      </c>
      <c r="F366" s="22" t="str">
        <f t="shared" si="52"/>
        <v/>
      </c>
      <c r="G366" s="24" t="str">
        <f t="shared" si="46"/>
        <v/>
      </c>
      <c r="H366" s="24" t="str">
        <f t="shared" si="47"/>
        <v/>
      </c>
      <c r="I366" s="24" t="str">
        <f t="shared" si="53"/>
        <v/>
      </c>
      <c r="J366" s="22" t="str">
        <f t="shared" si="48"/>
        <v/>
      </c>
      <c r="K366" s="22" t="str">
        <f t="shared" si="49"/>
        <v/>
      </c>
      <c r="L366" s="21">
        <f t="shared" si="50"/>
        <v>1</v>
      </c>
      <c r="M366" s="22">
        <f>SUM(J$32:J366)-SUM(K$32:K366)</f>
        <v>58941.331845942026</v>
      </c>
      <c r="N366" s="21"/>
      <c r="O366" s="21"/>
      <c r="P366" s="21"/>
      <c r="Q366" s="21"/>
    </row>
    <row r="367" spans="4:17" hidden="1" x14ac:dyDescent="0.3">
      <c r="D367" s="22" t="str">
        <f t="shared" si="45"/>
        <v/>
      </c>
      <c r="E367" s="21" t="str">
        <f t="shared" si="51"/>
        <v/>
      </c>
      <c r="F367" s="22" t="str">
        <f t="shared" si="52"/>
        <v/>
      </c>
      <c r="G367" s="24" t="str">
        <f t="shared" si="46"/>
        <v/>
      </c>
      <c r="H367" s="24" t="str">
        <f t="shared" si="47"/>
        <v/>
      </c>
      <c r="I367" s="24" t="str">
        <f t="shared" si="53"/>
        <v/>
      </c>
      <c r="J367" s="22" t="str">
        <f t="shared" si="48"/>
        <v/>
      </c>
      <c r="K367" s="22" t="str">
        <f t="shared" si="49"/>
        <v/>
      </c>
      <c r="L367" s="21">
        <f t="shared" si="50"/>
        <v>1</v>
      </c>
      <c r="M367" s="22">
        <f>SUM(J$32:J367)-SUM(K$32:K367)</f>
        <v>58941.331845942026</v>
      </c>
      <c r="N367" s="21"/>
      <c r="O367" s="21"/>
      <c r="P367" s="21"/>
      <c r="Q367" s="21"/>
    </row>
    <row r="368" spans="4:17" hidden="1" x14ac:dyDescent="0.3">
      <c r="D368" s="22" t="str">
        <f t="shared" si="45"/>
        <v/>
      </c>
      <c r="E368" s="21" t="str">
        <f t="shared" si="51"/>
        <v/>
      </c>
      <c r="F368" s="22" t="str">
        <f t="shared" si="52"/>
        <v/>
      </c>
      <c r="G368" s="24" t="str">
        <f t="shared" si="46"/>
        <v/>
      </c>
      <c r="H368" s="24" t="str">
        <f t="shared" si="47"/>
        <v/>
      </c>
      <c r="I368" s="24" t="str">
        <f t="shared" si="53"/>
        <v/>
      </c>
      <c r="J368" s="22" t="str">
        <f t="shared" si="48"/>
        <v/>
      </c>
      <c r="K368" s="22" t="str">
        <f t="shared" si="49"/>
        <v/>
      </c>
      <c r="L368" s="21">
        <f t="shared" si="50"/>
        <v>1</v>
      </c>
      <c r="M368" s="22">
        <f>SUM(J$32:J368)-SUM(K$32:K368)</f>
        <v>58941.331845942026</v>
      </c>
      <c r="N368" s="21"/>
      <c r="O368" s="21"/>
      <c r="P368" s="21"/>
      <c r="Q368" s="21"/>
    </row>
    <row r="369" spans="4:17" hidden="1" x14ac:dyDescent="0.3">
      <c r="D369" s="22" t="str">
        <f t="shared" si="45"/>
        <v/>
      </c>
      <c r="E369" s="21" t="str">
        <f t="shared" si="51"/>
        <v/>
      </c>
      <c r="F369" s="22" t="str">
        <f t="shared" si="52"/>
        <v/>
      </c>
      <c r="G369" s="24" t="str">
        <f t="shared" si="46"/>
        <v/>
      </c>
      <c r="H369" s="24" t="str">
        <f t="shared" si="47"/>
        <v/>
      </c>
      <c r="I369" s="24" t="str">
        <f t="shared" si="53"/>
        <v/>
      </c>
      <c r="J369" s="22" t="str">
        <f t="shared" si="48"/>
        <v/>
      </c>
      <c r="K369" s="22" t="str">
        <f t="shared" si="49"/>
        <v/>
      </c>
      <c r="L369" s="21">
        <f t="shared" si="50"/>
        <v>1</v>
      </c>
      <c r="M369" s="22">
        <f>SUM(J$32:J369)-SUM(K$32:K369)</f>
        <v>58941.331845942026</v>
      </c>
      <c r="N369" s="21"/>
      <c r="O369" s="21"/>
      <c r="P369" s="21"/>
      <c r="Q369" s="21"/>
    </row>
    <row r="370" spans="4:17" hidden="1" x14ac:dyDescent="0.3">
      <c r="D370" s="22" t="str">
        <f t="shared" si="45"/>
        <v/>
      </c>
      <c r="E370" s="21" t="str">
        <f t="shared" si="51"/>
        <v/>
      </c>
      <c r="F370" s="22" t="str">
        <f t="shared" si="52"/>
        <v/>
      </c>
      <c r="G370" s="24" t="str">
        <f t="shared" si="46"/>
        <v/>
      </c>
      <c r="H370" s="24" t="str">
        <f t="shared" si="47"/>
        <v/>
      </c>
      <c r="I370" s="24" t="str">
        <f t="shared" si="53"/>
        <v/>
      </c>
      <c r="J370" s="22" t="str">
        <f t="shared" si="48"/>
        <v/>
      </c>
      <c r="K370" s="22" t="str">
        <f t="shared" si="49"/>
        <v/>
      </c>
      <c r="L370" s="21">
        <f t="shared" si="50"/>
        <v>1</v>
      </c>
      <c r="M370" s="22">
        <f>SUM(J$32:J370)-SUM(K$32:K370)</f>
        <v>58941.331845942026</v>
      </c>
      <c r="N370" s="21"/>
      <c r="O370" s="21"/>
      <c r="P370" s="21"/>
      <c r="Q370" s="21"/>
    </row>
    <row r="371" spans="4:17" hidden="1" x14ac:dyDescent="0.3">
      <c r="D371" s="22" t="str">
        <f t="shared" si="45"/>
        <v/>
      </c>
      <c r="E371" s="21" t="str">
        <f t="shared" si="51"/>
        <v/>
      </c>
      <c r="F371" s="22" t="str">
        <f t="shared" si="52"/>
        <v/>
      </c>
      <c r="G371" s="24" t="str">
        <f t="shared" si="46"/>
        <v/>
      </c>
      <c r="H371" s="24" t="str">
        <f t="shared" si="47"/>
        <v/>
      </c>
      <c r="I371" s="24" t="str">
        <f t="shared" si="53"/>
        <v/>
      </c>
      <c r="J371" s="22" t="str">
        <f t="shared" si="48"/>
        <v/>
      </c>
      <c r="K371" s="22" t="str">
        <f t="shared" si="49"/>
        <v/>
      </c>
      <c r="L371" s="21">
        <f t="shared" si="50"/>
        <v>1</v>
      </c>
      <c r="M371" s="22">
        <f>SUM(J$32:J371)-SUM(K$32:K371)</f>
        <v>58941.331845942026</v>
      </c>
      <c r="N371" s="21"/>
      <c r="O371" s="21"/>
      <c r="P371" s="21"/>
      <c r="Q371" s="21"/>
    </row>
    <row r="372" spans="4:17" hidden="1" x14ac:dyDescent="0.3">
      <c r="D372" s="22" t="str">
        <f t="shared" si="45"/>
        <v/>
      </c>
      <c r="E372" s="21" t="str">
        <f t="shared" si="51"/>
        <v/>
      </c>
      <c r="F372" s="22" t="str">
        <f t="shared" si="52"/>
        <v/>
      </c>
      <c r="G372" s="24" t="str">
        <f t="shared" si="46"/>
        <v/>
      </c>
      <c r="H372" s="24" t="str">
        <f t="shared" si="47"/>
        <v/>
      </c>
      <c r="I372" s="24" t="str">
        <f t="shared" si="53"/>
        <v/>
      </c>
      <c r="J372" s="22" t="str">
        <f t="shared" si="48"/>
        <v/>
      </c>
      <c r="K372" s="22" t="str">
        <f t="shared" si="49"/>
        <v/>
      </c>
      <c r="L372" s="21">
        <f t="shared" si="50"/>
        <v>1</v>
      </c>
      <c r="M372" s="22">
        <f>SUM(J$32:J372)-SUM(K$32:K372)</f>
        <v>58941.331845942026</v>
      </c>
      <c r="N372" s="21"/>
      <c r="O372" s="21"/>
      <c r="P372" s="21"/>
      <c r="Q372" s="21"/>
    </row>
    <row r="373" spans="4:17" hidden="1" x14ac:dyDescent="0.3">
      <c r="D373" s="22" t="str">
        <f t="shared" si="45"/>
        <v/>
      </c>
      <c r="E373" s="21" t="str">
        <f t="shared" si="51"/>
        <v/>
      </c>
      <c r="F373" s="22" t="str">
        <f t="shared" si="52"/>
        <v/>
      </c>
      <c r="G373" s="24" t="str">
        <f t="shared" si="46"/>
        <v/>
      </c>
      <c r="H373" s="24" t="str">
        <f t="shared" si="47"/>
        <v/>
      </c>
      <c r="I373" s="24" t="str">
        <f t="shared" si="53"/>
        <v/>
      </c>
      <c r="J373" s="22" t="str">
        <f t="shared" si="48"/>
        <v/>
      </c>
      <c r="K373" s="22" t="str">
        <f t="shared" si="49"/>
        <v/>
      </c>
      <c r="L373" s="21">
        <f t="shared" si="50"/>
        <v>1</v>
      </c>
      <c r="M373" s="22">
        <f>SUM(J$32:J373)-SUM(K$32:K373)</f>
        <v>58941.331845942026</v>
      </c>
      <c r="N373" s="21"/>
      <c r="O373" s="21"/>
      <c r="P373" s="21"/>
      <c r="Q373" s="21"/>
    </row>
    <row r="374" spans="4:17" hidden="1" x14ac:dyDescent="0.3">
      <c r="D374" s="22" t="str">
        <f t="shared" si="45"/>
        <v/>
      </c>
      <c r="E374" s="21" t="str">
        <f t="shared" si="51"/>
        <v/>
      </c>
      <c r="F374" s="22" t="str">
        <f t="shared" si="52"/>
        <v/>
      </c>
      <c r="G374" s="24" t="str">
        <f t="shared" si="46"/>
        <v/>
      </c>
      <c r="H374" s="24" t="str">
        <f t="shared" si="47"/>
        <v/>
      </c>
      <c r="I374" s="24" t="str">
        <f t="shared" si="53"/>
        <v/>
      </c>
      <c r="J374" s="22" t="str">
        <f t="shared" si="48"/>
        <v/>
      </c>
      <c r="K374" s="22" t="str">
        <f t="shared" si="49"/>
        <v/>
      </c>
      <c r="L374" s="21">
        <f t="shared" si="50"/>
        <v>1</v>
      </c>
      <c r="M374" s="22">
        <f>SUM(J$32:J374)-SUM(K$32:K374)</f>
        <v>58941.331845942026</v>
      </c>
      <c r="N374" s="21"/>
      <c r="O374" s="21"/>
      <c r="P374" s="21"/>
      <c r="Q374" s="21"/>
    </row>
    <row r="375" spans="4:17" hidden="1" x14ac:dyDescent="0.3">
      <c r="D375" s="22" t="str">
        <f t="shared" si="45"/>
        <v/>
      </c>
      <c r="E375" s="21" t="str">
        <f t="shared" si="51"/>
        <v/>
      </c>
      <c r="F375" s="22" t="str">
        <f t="shared" si="52"/>
        <v/>
      </c>
      <c r="G375" s="24" t="str">
        <f t="shared" si="46"/>
        <v/>
      </c>
      <c r="H375" s="24" t="str">
        <f t="shared" si="47"/>
        <v/>
      </c>
      <c r="I375" s="24" t="str">
        <f t="shared" si="53"/>
        <v/>
      </c>
      <c r="J375" s="22" t="str">
        <f t="shared" si="48"/>
        <v/>
      </c>
      <c r="K375" s="22" t="str">
        <f t="shared" si="49"/>
        <v/>
      </c>
      <c r="L375" s="21">
        <f t="shared" si="50"/>
        <v>1</v>
      </c>
      <c r="M375" s="22">
        <f>SUM(J$32:J375)-SUM(K$32:K375)</f>
        <v>58941.331845942026</v>
      </c>
      <c r="N375" s="21"/>
      <c r="O375" s="21"/>
      <c r="P375" s="21"/>
      <c r="Q375" s="21"/>
    </row>
    <row r="376" spans="4:17" hidden="1" x14ac:dyDescent="0.3">
      <c r="D376" s="22" t="str">
        <f t="shared" si="45"/>
        <v/>
      </c>
      <c r="E376" s="21" t="str">
        <f t="shared" si="51"/>
        <v/>
      </c>
      <c r="F376" s="22" t="str">
        <f t="shared" si="52"/>
        <v/>
      </c>
      <c r="G376" s="24" t="str">
        <f t="shared" si="46"/>
        <v/>
      </c>
      <c r="H376" s="24" t="str">
        <f t="shared" si="47"/>
        <v/>
      </c>
      <c r="I376" s="24" t="str">
        <f t="shared" si="53"/>
        <v/>
      </c>
      <c r="J376" s="22" t="str">
        <f t="shared" si="48"/>
        <v/>
      </c>
      <c r="K376" s="22" t="str">
        <f t="shared" si="49"/>
        <v/>
      </c>
      <c r="L376" s="21">
        <f t="shared" si="50"/>
        <v>1</v>
      </c>
      <c r="M376" s="22">
        <f>SUM(J$32:J376)-SUM(K$32:K376)</f>
        <v>58941.331845942026</v>
      </c>
      <c r="N376" s="21"/>
      <c r="O376" s="21"/>
      <c r="P376" s="21"/>
      <c r="Q376" s="21"/>
    </row>
    <row r="377" spans="4:17" hidden="1" x14ac:dyDescent="0.3">
      <c r="D377" s="22" t="str">
        <f t="shared" si="45"/>
        <v/>
      </c>
      <c r="E377" s="21" t="str">
        <f t="shared" si="51"/>
        <v/>
      </c>
      <c r="F377" s="22" t="str">
        <f t="shared" si="52"/>
        <v/>
      </c>
      <c r="G377" s="24" t="str">
        <f t="shared" si="46"/>
        <v/>
      </c>
      <c r="H377" s="24" t="str">
        <f t="shared" si="47"/>
        <v/>
      </c>
      <c r="I377" s="24" t="str">
        <f t="shared" si="53"/>
        <v/>
      </c>
      <c r="J377" s="22" t="str">
        <f t="shared" si="48"/>
        <v/>
      </c>
      <c r="K377" s="22" t="str">
        <f t="shared" si="49"/>
        <v/>
      </c>
      <c r="L377" s="21">
        <f t="shared" si="50"/>
        <v>1</v>
      </c>
      <c r="M377" s="22">
        <f>SUM(J$32:J377)-SUM(K$32:K377)</f>
        <v>58941.331845942026</v>
      </c>
      <c r="N377" s="21"/>
      <c r="O377" s="21"/>
      <c r="P377" s="21"/>
      <c r="Q377" s="21"/>
    </row>
    <row r="378" spans="4:17" hidden="1" x14ac:dyDescent="0.3">
      <c r="D378" s="22" t="str">
        <f t="shared" si="45"/>
        <v/>
      </c>
      <c r="E378" s="21" t="str">
        <f t="shared" si="51"/>
        <v/>
      </c>
      <c r="F378" s="22" t="str">
        <f t="shared" si="52"/>
        <v/>
      </c>
      <c r="G378" s="24" t="str">
        <f t="shared" si="46"/>
        <v/>
      </c>
      <c r="H378" s="24" t="str">
        <f t="shared" si="47"/>
        <v/>
      </c>
      <c r="I378" s="24" t="str">
        <f t="shared" si="53"/>
        <v/>
      </c>
      <c r="J378" s="22" t="str">
        <f t="shared" si="48"/>
        <v/>
      </c>
      <c r="K378" s="22" t="str">
        <f t="shared" si="49"/>
        <v/>
      </c>
      <c r="L378" s="21">
        <f t="shared" si="50"/>
        <v>1</v>
      </c>
      <c r="M378" s="22">
        <f>SUM(J$32:J378)-SUM(K$32:K378)</f>
        <v>58941.331845942026</v>
      </c>
      <c r="N378" s="21"/>
      <c r="O378" s="21"/>
      <c r="P378" s="21"/>
      <c r="Q378" s="21"/>
    </row>
    <row r="379" spans="4:17" hidden="1" x14ac:dyDescent="0.3">
      <c r="D379" s="22" t="str">
        <f t="shared" si="45"/>
        <v/>
      </c>
      <c r="E379" s="21" t="str">
        <f t="shared" si="51"/>
        <v/>
      </c>
      <c r="F379" s="22" t="str">
        <f t="shared" si="52"/>
        <v/>
      </c>
      <c r="G379" s="24" t="str">
        <f t="shared" si="46"/>
        <v/>
      </c>
      <c r="H379" s="24" t="str">
        <f t="shared" si="47"/>
        <v/>
      </c>
      <c r="I379" s="24" t="str">
        <f t="shared" si="53"/>
        <v/>
      </c>
      <c r="J379" s="22" t="str">
        <f t="shared" si="48"/>
        <v/>
      </c>
      <c r="K379" s="22" t="str">
        <f t="shared" si="49"/>
        <v/>
      </c>
      <c r="L379" s="21">
        <f t="shared" si="50"/>
        <v>1</v>
      </c>
      <c r="M379" s="22">
        <f>SUM(J$32:J379)-SUM(K$32:K379)</f>
        <v>58941.331845942026</v>
      </c>
      <c r="N379" s="21"/>
      <c r="O379" s="21"/>
      <c r="P379" s="21"/>
      <c r="Q379" s="21"/>
    </row>
    <row r="380" spans="4:17" hidden="1" x14ac:dyDescent="0.3">
      <c r="D380" s="22" t="str">
        <f t="shared" si="45"/>
        <v/>
      </c>
      <c r="E380" s="21" t="str">
        <f t="shared" si="51"/>
        <v/>
      </c>
      <c r="F380" s="22" t="str">
        <f t="shared" si="52"/>
        <v/>
      </c>
      <c r="G380" s="24" t="str">
        <f t="shared" si="46"/>
        <v/>
      </c>
      <c r="H380" s="24" t="str">
        <f t="shared" si="47"/>
        <v/>
      </c>
      <c r="I380" s="24" t="str">
        <f t="shared" si="53"/>
        <v/>
      </c>
      <c r="J380" s="22" t="str">
        <f t="shared" si="48"/>
        <v/>
      </c>
      <c r="K380" s="22" t="str">
        <f t="shared" si="49"/>
        <v/>
      </c>
      <c r="L380" s="21">
        <f t="shared" si="50"/>
        <v>1</v>
      </c>
      <c r="M380" s="22">
        <f>SUM(J$32:J380)-SUM(K$32:K380)</f>
        <v>58941.331845942026</v>
      </c>
      <c r="N380" s="21"/>
      <c r="O380" s="21"/>
      <c r="P380" s="21"/>
      <c r="Q380" s="21"/>
    </row>
    <row r="381" spans="4:17" hidden="1" x14ac:dyDescent="0.3">
      <c r="D381" s="22" t="str">
        <f t="shared" si="45"/>
        <v/>
      </c>
      <c r="E381" s="21" t="str">
        <f t="shared" si="51"/>
        <v/>
      </c>
      <c r="F381" s="22" t="str">
        <f t="shared" si="52"/>
        <v/>
      </c>
      <c r="G381" s="24" t="str">
        <f t="shared" si="46"/>
        <v/>
      </c>
      <c r="H381" s="24" t="str">
        <f t="shared" si="47"/>
        <v/>
      </c>
      <c r="I381" s="24" t="str">
        <f t="shared" si="53"/>
        <v/>
      </c>
      <c r="J381" s="22" t="str">
        <f t="shared" si="48"/>
        <v/>
      </c>
      <c r="K381" s="22" t="str">
        <f t="shared" si="49"/>
        <v/>
      </c>
      <c r="L381" s="21">
        <f t="shared" si="50"/>
        <v>1</v>
      </c>
      <c r="M381" s="22">
        <f>SUM(J$32:J381)-SUM(K$32:K381)</f>
        <v>58941.331845942026</v>
      </c>
      <c r="N381" s="21"/>
      <c r="O381" s="21"/>
      <c r="P381" s="21"/>
      <c r="Q381" s="21"/>
    </row>
    <row r="382" spans="4:17" hidden="1" x14ac:dyDescent="0.3">
      <c r="D382" s="22" t="str">
        <f t="shared" si="45"/>
        <v/>
      </c>
      <c r="E382" s="21" t="str">
        <f t="shared" si="51"/>
        <v/>
      </c>
      <c r="F382" s="22" t="str">
        <f t="shared" si="52"/>
        <v/>
      </c>
      <c r="G382" s="24" t="str">
        <f t="shared" si="46"/>
        <v/>
      </c>
      <c r="H382" s="24" t="str">
        <f t="shared" si="47"/>
        <v/>
      </c>
      <c r="I382" s="24" t="str">
        <f t="shared" si="53"/>
        <v/>
      </c>
      <c r="J382" s="22" t="str">
        <f t="shared" si="48"/>
        <v/>
      </c>
      <c r="K382" s="22" t="str">
        <f t="shared" si="49"/>
        <v/>
      </c>
      <c r="L382" s="21">
        <f t="shared" si="50"/>
        <v>1</v>
      </c>
      <c r="M382" s="22">
        <f>SUM(J$32:J382)-SUM(K$32:K382)</f>
        <v>58941.331845942026</v>
      </c>
      <c r="N382" s="21"/>
      <c r="O382" s="21"/>
      <c r="P382" s="21"/>
      <c r="Q382" s="21"/>
    </row>
    <row r="383" spans="4:17" hidden="1" x14ac:dyDescent="0.3">
      <c r="D383" s="22" t="str">
        <f t="shared" si="45"/>
        <v/>
      </c>
      <c r="E383" s="21" t="str">
        <f t="shared" si="51"/>
        <v/>
      </c>
      <c r="F383" s="22" t="str">
        <f t="shared" si="52"/>
        <v/>
      </c>
      <c r="G383" s="24" t="str">
        <f t="shared" si="46"/>
        <v/>
      </c>
      <c r="H383" s="24" t="str">
        <f t="shared" si="47"/>
        <v/>
      </c>
      <c r="I383" s="24" t="str">
        <f t="shared" si="53"/>
        <v/>
      </c>
      <c r="J383" s="22" t="str">
        <f t="shared" si="48"/>
        <v/>
      </c>
      <c r="K383" s="22" t="str">
        <f t="shared" si="49"/>
        <v/>
      </c>
      <c r="L383" s="21">
        <f t="shared" si="50"/>
        <v>1</v>
      </c>
      <c r="M383" s="22">
        <f>SUM(J$32:J383)-SUM(K$32:K383)</f>
        <v>58941.331845942026</v>
      </c>
      <c r="N383" s="21"/>
      <c r="O383" s="21"/>
      <c r="P383" s="21"/>
      <c r="Q383" s="21"/>
    </row>
    <row r="384" spans="4:17" hidden="1" x14ac:dyDescent="0.3">
      <c r="D384" s="22" t="str">
        <f t="shared" si="45"/>
        <v/>
      </c>
      <c r="E384" s="21" t="str">
        <f t="shared" si="51"/>
        <v/>
      </c>
      <c r="F384" s="22" t="str">
        <f t="shared" si="52"/>
        <v/>
      </c>
      <c r="G384" s="24" t="str">
        <f t="shared" si="46"/>
        <v/>
      </c>
      <c r="H384" s="24" t="str">
        <f t="shared" si="47"/>
        <v/>
      </c>
      <c r="I384" s="24" t="str">
        <f t="shared" si="53"/>
        <v/>
      </c>
      <c r="J384" s="22" t="str">
        <f t="shared" si="48"/>
        <v/>
      </c>
      <c r="K384" s="22" t="str">
        <f t="shared" si="49"/>
        <v/>
      </c>
      <c r="L384" s="21">
        <f t="shared" si="50"/>
        <v>1</v>
      </c>
      <c r="M384" s="22">
        <f>SUM(J$32:J384)-SUM(K$32:K384)</f>
        <v>58941.331845942026</v>
      </c>
      <c r="N384" s="21"/>
      <c r="O384" s="21"/>
      <c r="P384" s="21"/>
      <c r="Q384" s="21"/>
    </row>
    <row r="385" spans="4:17" hidden="1" x14ac:dyDescent="0.3">
      <c r="D385" s="22" t="str">
        <f t="shared" si="45"/>
        <v/>
      </c>
      <c r="E385" s="21" t="str">
        <f t="shared" si="51"/>
        <v/>
      </c>
      <c r="F385" s="22" t="str">
        <f t="shared" si="52"/>
        <v/>
      </c>
      <c r="G385" s="24" t="str">
        <f t="shared" si="46"/>
        <v/>
      </c>
      <c r="H385" s="24" t="str">
        <f t="shared" si="47"/>
        <v/>
      </c>
      <c r="I385" s="24" t="str">
        <f t="shared" si="53"/>
        <v/>
      </c>
      <c r="J385" s="22" t="str">
        <f t="shared" si="48"/>
        <v/>
      </c>
      <c r="K385" s="22" t="str">
        <f t="shared" si="49"/>
        <v/>
      </c>
      <c r="L385" s="21">
        <f t="shared" si="50"/>
        <v>1</v>
      </c>
      <c r="M385" s="22">
        <f>SUM(J$32:J385)-SUM(K$32:K385)</f>
        <v>58941.331845942026</v>
      </c>
      <c r="N385" s="21"/>
      <c r="O385" s="21"/>
      <c r="P385" s="21"/>
      <c r="Q385" s="21"/>
    </row>
    <row r="386" spans="4:17" hidden="1" x14ac:dyDescent="0.3">
      <c r="D386" s="22" t="str">
        <f t="shared" si="45"/>
        <v/>
      </c>
      <c r="E386" s="21" t="str">
        <f t="shared" si="51"/>
        <v/>
      </c>
      <c r="F386" s="22" t="str">
        <f t="shared" si="52"/>
        <v/>
      </c>
      <c r="G386" s="24" t="str">
        <f t="shared" si="46"/>
        <v/>
      </c>
      <c r="H386" s="24" t="str">
        <f t="shared" si="47"/>
        <v/>
      </c>
      <c r="I386" s="24" t="str">
        <f t="shared" si="53"/>
        <v/>
      </c>
      <c r="J386" s="22" t="str">
        <f t="shared" si="48"/>
        <v/>
      </c>
      <c r="K386" s="22" t="str">
        <f t="shared" si="49"/>
        <v/>
      </c>
      <c r="L386" s="21">
        <f t="shared" si="50"/>
        <v>1</v>
      </c>
      <c r="M386" s="22">
        <f>SUM(J$32:J386)-SUM(K$32:K386)</f>
        <v>58941.331845942026</v>
      </c>
      <c r="N386" s="21"/>
      <c r="O386" s="21"/>
      <c r="P386" s="21"/>
      <c r="Q386" s="21"/>
    </row>
    <row r="387" spans="4:17" hidden="1" x14ac:dyDescent="0.3">
      <c r="D387" s="22" t="str">
        <f t="shared" si="45"/>
        <v/>
      </c>
      <c r="E387" s="21" t="str">
        <f t="shared" si="51"/>
        <v/>
      </c>
      <c r="F387" s="22" t="str">
        <f t="shared" si="52"/>
        <v/>
      </c>
      <c r="G387" s="24" t="str">
        <f t="shared" si="46"/>
        <v/>
      </c>
      <c r="H387" s="24" t="str">
        <f t="shared" si="47"/>
        <v/>
      </c>
      <c r="I387" s="24" t="str">
        <f t="shared" si="53"/>
        <v/>
      </c>
      <c r="J387" s="22" t="str">
        <f t="shared" si="48"/>
        <v/>
      </c>
      <c r="K387" s="22" t="str">
        <f t="shared" si="49"/>
        <v/>
      </c>
      <c r="L387" s="21">
        <f t="shared" si="50"/>
        <v>1</v>
      </c>
      <c r="M387" s="22">
        <f>SUM(J$32:J387)-SUM(K$32:K387)</f>
        <v>58941.331845942026</v>
      </c>
      <c r="N387" s="21"/>
      <c r="O387" s="21"/>
      <c r="P387" s="21"/>
      <c r="Q387" s="21"/>
    </row>
    <row r="388" spans="4:17" hidden="1" x14ac:dyDescent="0.3">
      <c r="D388" s="22" t="str">
        <f t="shared" si="45"/>
        <v/>
      </c>
      <c r="E388" s="21" t="str">
        <f t="shared" si="51"/>
        <v/>
      </c>
      <c r="F388" s="22" t="str">
        <f t="shared" si="52"/>
        <v/>
      </c>
      <c r="G388" s="24" t="str">
        <f t="shared" si="46"/>
        <v/>
      </c>
      <c r="H388" s="24" t="str">
        <f t="shared" si="47"/>
        <v/>
      </c>
      <c r="I388" s="24" t="str">
        <f t="shared" si="53"/>
        <v/>
      </c>
      <c r="J388" s="22" t="str">
        <f t="shared" si="48"/>
        <v/>
      </c>
      <c r="K388" s="22" t="str">
        <f t="shared" si="49"/>
        <v/>
      </c>
      <c r="L388" s="21">
        <f t="shared" si="50"/>
        <v>1</v>
      </c>
      <c r="M388" s="22">
        <f>SUM(J$32:J388)-SUM(K$32:K388)</f>
        <v>58941.331845942026</v>
      </c>
      <c r="N388" s="21"/>
      <c r="O388" s="21"/>
      <c r="P388" s="21"/>
      <c r="Q388" s="21"/>
    </row>
    <row r="389" spans="4:17" hidden="1" x14ac:dyDescent="0.3">
      <c r="D389" s="22" t="str">
        <f t="shared" si="45"/>
        <v/>
      </c>
      <c r="E389" s="21" t="str">
        <f t="shared" si="51"/>
        <v/>
      </c>
      <c r="F389" s="22" t="str">
        <f t="shared" si="52"/>
        <v/>
      </c>
      <c r="G389" s="24" t="str">
        <f t="shared" si="46"/>
        <v/>
      </c>
      <c r="H389" s="24" t="str">
        <f t="shared" si="47"/>
        <v/>
      </c>
      <c r="I389" s="24" t="str">
        <f t="shared" si="53"/>
        <v/>
      </c>
      <c r="J389" s="22" t="str">
        <f t="shared" si="48"/>
        <v/>
      </c>
      <c r="K389" s="22" t="str">
        <f t="shared" si="49"/>
        <v/>
      </c>
      <c r="L389" s="21">
        <f t="shared" si="50"/>
        <v>1</v>
      </c>
      <c r="M389" s="22">
        <f>SUM(J$32:J389)-SUM(K$32:K389)</f>
        <v>58941.331845942026</v>
      </c>
      <c r="N389" s="21"/>
      <c r="O389" s="21"/>
      <c r="P389" s="21"/>
      <c r="Q389" s="21"/>
    </row>
    <row r="390" spans="4:17" hidden="1" x14ac:dyDescent="0.3">
      <c r="D390" s="22" t="str">
        <f t="shared" si="45"/>
        <v/>
      </c>
      <c r="E390" s="21" t="str">
        <f t="shared" si="51"/>
        <v/>
      </c>
      <c r="F390" s="22" t="str">
        <f t="shared" si="52"/>
        <v/>
      </c>
      <c r="G390" s="24" t="str">
        <f t="shared" si="46"/>
        <v/>
      </c>
      <c r="H390" s="24" t="str">
        <f t="shared" si="47"/>
        <v/>
      </c>
      <c r="I390" s="24" t="str">
        <f t="shared" si="53"/>
        <v/>
      </c>
      <c r="J390" s="22" t="str">
        <f t="shared" si="48"/>
        <v/>
      </c>
      <c r="K390" s="22" t="str">
        <f t="shared" si="49"/>
        <v/>
      </c>
      <c r="L390" s="21">
        <f t="shared" si="50"/>
        <v>1</v>
      </c>
      <c r="M390" s="22">
        <f>SUM(J$32:J390)-SUM(K$32:K390)</f>
        <v>58941.331845942026</v>
      </c>
      <c r="N390" s="21"/>
      <c r="O390" s="21"/>
      <c r="P390" s="21"/>
      <c r="Q390" s="21"/>
    </row>
    <row r="391" spans="4:17" hidden="1" x14ac:dyDescent="0.3">
      <c r="D391" s="22" t="str">
        <f t="shared" si="45"/>
        <v/>
      </c>
      <c r="E391" s="21" t="str">
        <f t="shared" si="51"/>
        <v/>
      </c>
      <c r="F391" s="22" t="str">
        <f t="shared" si="52"/>
        <v/>
      </c>
      <c r="G391" s="24" t="str">
        <f t="shared" si="46"/>
        <v/>
      </c>
      <c r="H391" s="24" t="str">
        <f t="shared" si="47"/>
        <v/>
      </c>
      <c r="I391" s="24" t="str">
        <f t="shared" si="53"/>
        <v/>
      </c>
      <c r="J391" s="22" t="str">
        <f t="shared" si="48"/>
        <v/>
      </c>
      <c r="K391" s="22" t="str">
        <f t="shared" si="49"/>
        <v/>
      </c>
      <c r="L391" s="21">
        <f t="shared" si="50"/>
        <v>1</v>
      </c>
      <c r="M391" s="22">
        <f>SUM(J$32:J391)-SUM(K$32:K391)</f>
        <v>58941.331845942026</v>
      </c>
      <c r="N391" s="21"/>
      <c r="O391" s="21"/>
      <c r="P391" s="21"/>
      <c r="Q391" s="21"/>
    </row>
    <row r="392" spans="4:17" hidden="1" x14ac:dyDescent="0.3">
      <c r="D392" s="22" t="str">
        <f t="shared" si="45"/>
        <v/>
      </c>
      <c r="E392" s="21" t="str">
        <f t="shared" si="51"/>
        <v/>
      </c>
      <c r="F392" s="22" t="str">
        <f t="shared" si="52"/>
        <v/>
      </c>
      <c r="G392" s="24" t="str">
        <f t="shared" si="46"/>
        <v/>
      </c>
      <c r="H392" s="24" t="str">
        <f t="shared" si="47"/>
        <v/>
      </c>
      <c r="I392" s="24" t="str">
        <f t="shared" si="53"/>
        <v/>
      </c>
      <c r="J392" s="22" t="str">
        <f t="shared" si="48"/>
        <v/>
      </c>
      <c r="K392" s="22" t="str">
        <f t="shared" si="49"/>
        <v/>
      </c>
      <c r="L392" s="21">
        <f t="shared" si="50"/>
        <v>1</v>
      </c>
      <c r="M392" s="22">
        <f>SUM(J$32:J392)-SUM(K$32:K392)</f>
        <v>58941.331845942026</v>
      </c>
      <c r="N392" s="21"/>
      <c r="O392" s="21"/>
      <c r="P392" s="21"/>
      <c r="Q392" s="21"/>
    </row>
    <row r="393" spans="4:17" hidden="1" x14ac:dyDescent="0.3"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</row>
    <row r="394" spans="4:17" hidden="1" x14ac:dyDescent="0.3"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</row>
    <row r="395" spans="4:17" hidden="1" x14ac:dyDescent="0.3"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</row>
    <row r="396" spans="4:17" hidden="1" x14ac:dyDescent="0.3"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</row>
    <row r="397" spans="4:17" hidden="1" x14ac:dyDescent="0.3"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</row>
    <row r="398" spans="4:17" hidden="1" x14ac:dyDescent="0.3"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</row>
    <row r="399" spans="4:17" hidden="1" x14ac:dyDescent="0.3"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</row>
    <row r="400" spans="4:17" hidden="1" x14ac:dyDescent="0.3">
      <c r="D400" s="21" t="s">
        <v>24</v>
      </c>
      <c r="E400" s="21" t="s">
        <v>13</v>
      </c>
      <c r="F400" s="21" t="s">
        <v>14</v>
      </c>
      <c r="G400" s="21" t="s">
        <v>17</v>
      </c>
      <c r="H400" s="21" t="s">
        <v>18</v>
      </c>
      <c r="I400" s="21" t="s">
        <v>15</v>
      </c>
      <c r="J400" s="21" t="s">
        <v>19</v>
      </c>
      <c r="K400" s="21" t="s">
        <v>20</v>
      </c>
      <c r="L400" s="21" t="s">
        <v>16</v>
      </c>
      <c r="M400" s="21" t="s">
        <v>25</v>
      </c>
      <c r="N400" s="21"/>
      <c r="O400" s="21"/>
      <c r="P400" s="21"/>
      <c r="Q400" s="21"/>
    </row>
    <row r="401" spans="2:17" hidden="1" x14ac:dyDescent="0.3">
      <c r="D401" s="21"/>
      <c r="E401" s="21">
        <v>0</v>
      </c>
      <c r="F401" s="23">
        <f>$F$11</f>
        <v>90000</v>
      </c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</row>
    <row r="402" spans="2:17" hidden="1" x14ac:dyDescent="0.3">
      <c r="B402" t="s">
        <v>32</v>
      </c>
      <c r="D402" s="22" t="str">
        <f t="shared" ref="D402:D465" si="54">IF(E402=$F$13*$B$12,M402,"")</f>
        <v/>
      </c>
      <c r="E402" s="21">
        <f>IF(E401="","",IF(E401+1&lt;=$B$10,E401+1,""))</f>
        <v>1</v>
      </c>
      <c r="F402" s="22">
        <f>IF(E402="","",F401-I402)</f>
        <v>89700</v>
      </c>
      <c r="G402" s="24">
        <f t="shared" ref="G402:G465" si="55">IF($E402="","",$F401*$F$16/$B$12)</f>
        <v>337.5</v>
      </c>
      <c r="H402" s="24">
        <f t="shared" ref="H402:H465" si="56">IF($E402="","",$F401*$B$19/$B$12)</f>
        <v>7.5000000000000071</v>
      </c>
      <c r="I402" s="24">
        <f>IF(E402="","",J402-G402)</f>
        <v>300</v>
      </c>
      <c r="J402" s="22">
        <f t="shared" ref="J402:J465" si="57">IF($E402="","",IF($L402=0,$F401*$F$16/$B$12,F401*$F$16/$B$12+$B$405))</f>
        <v>637.5</v>
      </c>
      <c r="K402" s="22">
        <f>IF($E402="","",IF($L402=0,$F401*$B$19/$B$12,G401*$B$19/$B$12+$B$405))</f>
        <v>300</v>
      </c>
      <c r="L402" s="21">
        <f t="shared" ref="L402:L465" si="58">IF(E402=$F$15,1,0+L401)</f>
        <v>1</v>
      </c>
      <c r="M402" s="22">
        <f>SUM(G$401:G402)-SUM(H$401:H402)</f>
        <v>330</v>
      </c>
      <c r="N402" s="21"/>
      <c r="O402" s="21"/>
      <c r="P402" s="21"/>
      <c r="Q402" s="21"/>
    </row>
    <row r="403" spans="2:17" hidden="1" x14ac:dyDescent="0.3">
      <c r="B403">
        <f>B11</f>
        <v>300</v>
      </c>
      <c r="D403" s="22" t="str">
        <f t="shared" si="54"/>
        <v/>
      </c>
      <c r="E403" s="21">
        <f t="shared" ref="E403:E466" si="59">IF(E402="","",IF(E402+1&lt;=$B$10,E402+1,""))</f>
        <v>2</v>
      </c>
      <c r="F403" s="22">
        <f t="shared" ref="F403:F466" si="60">IF(E403="","",F402-I403)</f>
        <v>89400</v>
      </c>
      <c r="G403" s="24">
        <f t="shared" si="55"/>
        <v>336.375</v>
      </c>
      <c r="H403" s="24">
        <f t="shared" si="56"/>
        <v>7.4750000000000059</v>
      </c>
      <c r="I403" s="24">
        <f t="shared" ref="I403:I466" si="61">IF(E403="","",J403-G403)</f>
        <v>300</v>
      </c>
      <c r="J403" s="22">
        <f t="shared" si="57"/>
        <v>636.375</v>
      </c>
      <c r="K403" s="22">
        <f t="shared" ref="K403:K466" si="62">IF($E403="","",IF($L403=0,$F402*$B$19/$B$12,G402*$B$19/$B$12+$B$405))</f>
        <v>300.02812499999999</v>
      </c>
      <c r="L403" s="21">
        <f t="shared" si="58"/>
        <v>1</v>
      </c>
      <c r="M403" s="22">
        <f>SUM(G$401:G403)-SUM(H$401:H403)</f>
        <v>658.9</v>
      </c>
      <c r="N403" s="21"/>
      <c r="O403" s="21"/>
      <c r="P403" s="21"/>
      <c r="Q403" s="21"/>
    </row>
    <row r="404" spans="2:17" hidden="1" x14ac:dyDescent="0.3">
      <c r="B404" t="s">
        <v>31</v>
      </c>
      <c r="D404" s="22" t="str">
        <f t="shared" si="54"/>
        <v/>
      </c>
      <c r="E404" s="21">
        <f t="shared" si="59"/>
        <v>3</v>
      </c>
      <c r="F404" s="22">
        <f t="shared" si="60"/>
        <v>89100</v>
      </c>
      <c r="G404" s="24">
        <f t="shared" si="55"/>
        <v>335.25</v>
      </c>
      <c r="H404" s="24">
        <f t="shared" si="56"/>
        <v>7.4500000000000064</v>
      </c>
      <c r="I404" s="24">
        <f t="shared" si="61"/>
        <v>300</v>
      </c>
      <c r="J404" s="22">
        <f t="shared" si="57"/>
        <v>635.25</v>
      </c>
      <c r="K404" s="22">
        <f t="shared" si="62"/>
        <v>300.02803125000003</v>
      </c>
      <c r="L404" s="21">
        <f t="shared" si="58"/>
        <v>1</v>
      </c>
      <c r="M404" s="22">
        <f>SUM(G$401:G404)-SUM(H$401:H404)</f>
        <v>986.69999999999993</v>
      </c>
      <c r="N404" s="21"/>
      <c r="O404" s="21"/>
      <c r="P404" s="21"/>
      <c r="Q404" s="21"/>
    </row>
    <row r="405" spans="2:17" hidden="1" x14ac:dyDescent="0.3">
      <c r="B405" s="7">
        <f>F401/B403</f>
        <v>300</v>
      </c>
      <c r="D405" s="22" t="str">
        <f t="shared" si="54"/>
        <v/>
      </c>
      <c r="E405" s="21">
        <f t="shared" si="59"/>
        <v>4</v>
      </c>
      <c r="F405" s="22">
        <f t="shared" si="60"/>
        <v>88800</v>
      </c>
      <c r="G405" s="24">
        <f t="shared" si="55"/>
        <v>334.125</v>
      </c>
      <c r="H405" s="24">
        <f t="shared" si="56"/>
        <v>7.4250000000000069</v>
      </c>
      <c r="I405" s="24">
        <f t="shared" si="61"/>
        <v>300</v>
      </c>
      <c r="J405" s="22">
        <f t="shared" si="57"/>
        <v>634.125</v>
      </c>
      <c r="K405" s="22">
        <f t="shared" si="62"/>
        <v>300.02793750000001</v>
      </c>
      <c r="L405" s="21">
        <f t="shared" si="58"/>
        <v>1</v>
      </c>
      <c r="M405" s="22">
        <f>SUM(G$401:G405)-SUM(H$401:H405)</f>
        <v>1313.3999999999999</v>
      </c>
      <c r="N405" s="21"/>
      <c r="O405" s="21"/>
      <c r="P405" s="21"/>
      <c r="Q405" s="21"/>
    </row>
    <row r="406" spans="2:17" hidden="1" x14ac:dyDescent="0.3">
      <c r="D406" s="22" t="str">
        <f t="shared" si="54"/>
        <v/>
      </c>
      <c r="E406" s="21">
        <f t="shared" si="59"/>
        <v>5</v>
      </c>
      <c r="F406" s="22">
        <f t="shared" si="60"/>
        <v>88500</v>
      </c>
      <c r="G406" s="24">
        <f t="shared" si="55"/>
        <v>333</v>
      </c>
      <c r="H406" s="24">
        <f t="shared" si="56"/>
        <v>7.4000000000000066</v>
      </c>
      <c r="I406" s="24">
        <f t="shared" si="61"/>
        <v>300</v>
      </c>
      <c r="J406" s="22">
        <f t="shared" si="57"/>
        <v>633</v>
      </c>
      <c r="K406" s="22">
        <f t="shared" si="62"/>
        <v>300.02784374999999</v>
      </c>
      <c r="L406" s="21">
        <f t="shared" si="58"/>
        <v>1</v>
      </c>
      <c r="M406" s="22">
        <f>SUM(G$401:G406)-SUM(H$401:H406)</f>
        <v>1639</v>
      </c>
      <c r="N406" s="21"/>
      <c r="O406" s="21"/>
      <c r="P406" s="21"/>
      <c r="Q406" s="21"/>
    </row>
    <row r="407" spans="2:17" hidden="1" x14ac:dyDescent="0.3">
      <c r="D407" s="22" t="str">
        <f t="shared" si="54"/>
        <v/>
      </c>
      <c r="E407" s="21">
        <f t="shared" si="59"/>
        <v>6</v>
      </c>
      <c r="F407" s="22">
        <f t="shared" si="60"/>
        <v>88200</v>
      </c>
      <c r="G407" s="24">
        <f t="shared" si="55"/>
        <v>331.875</v>
      </c>
      <c r="H407" s="24">
        <f t="shared" si="56"/>
        <v>7.3750000000000071</v>
      </c>
      <c r="I407" s="24">
        <f t="shared" si="61"/>
        <v>300</v>
      </c>
      <c r="J407" s="22">
        <f t="shared" si="57"/>
        <v>631.875</v>
      </c>
      <c r="K407" s="22">
        <f t="shared" si="62"/>
        <v>300.02775000000003</v>
      </c>
      <c r="L407" s="21">
        <f t="shared" si="58"/>
        <v>1</v>
      </c>
      <c r="M407" s="22">
        <f>SUM(G$401:G407)-SUM(H$401:H407)</f>
        <v>1963.5</v>
      </c>
      <c r="N407" s="21"/>
      <c r="O407" s="21"/>
      <c r="P407" s="21"/>
      <c r="Q407" s="21"/>
    </row>
    <row r="408" spans="2:17" hidden="1" x14ac:dyDescent="0.3">
      <c r="D408" s="22" t="str">
        <f t="shared" si="54"/>
        <v/>
      </c>
      <c r="E408" s="21">
        <f t="shared" si="59"/>
        <v>7</v>
      </c>
      <c r="F408" s="22">
        <f t="shared" si="60"/>
        <v>87900</v>
      </c>
      <c r="G408" s="24">
        <f t="shared" si="55"/>
        <v>330.75</v>
      </c>
      <c r="H408" s="24">
        <f t="shared" si="56"/>
        <v>7.3500000000000059</v>
      </c>
      <c r="I408" s="24">
        <f t="shared" si="61"/>
        <v>300</v>
      </c>
      <c r="J408" s="22">
        <f t="shared" si="57"/>
        <v>630.75</v>
      </c>
      <c r="K408" s="22">
        <f t="shared" si="62"/>
        <v>300.02765625000001</v>
      </c>
      <c r="L408" s="21">
        <f t="shared" si="58"/>
        <v>1</v>
      </c>
      <c r="M408" s="22">
        <f>SUM(G$401:G408)-SUM(H$401:H408)</f>
        <v>2286.9</v>
      </c>
      <c r="N408" s="21"/>
      <c r="O408" s="21"/>
      <c r="P408" s="21"/>
      <c r="Q408" s="21"/>
    </row>
    <row r="409" spans="2:17" hidden="1" x14ac:dyDescent="0.3">
      <c r="D409" s="22" t="str">
        <f t="shared" si="54"/>
        <v/>
      </c>
      <c r="E409" s="21">
        <f t="shared" si="59"/>
        <v>8</v>
      </c>
      <c r="F409" s="22">
        <f t="shared" si="60"/>
        <v>87600</v>
      </c>
      <c r="G409" s="24">
        <f t="shared" si="55"/>
        <v>329.625</v>
      </c>
      <c r="H409" s="24">
        <f t="shared" si="56"/>
        <v>7.3250000000000064</v>
      </c>
      <c r="I409" s="24">
        <f t="shared" si="61"/>
        <v>300</v>
      </c>
      <c r="J409" s="22">
        <f t="shared" si="57"/>
        <v>629.625</v>
      </c>
      <c r="K409" s="22">
        <f t="shared" si="62"/>
        <v>300.02756249999999</v>
      </c>
      <c r="L409" s="21">
        <f t="shared" si="58"/>
        <v>1</v>
      </c>
      <c r="M409" s="22">
        <f>SUM(G$401:G409)-SUM(H$401:H409)</f>
        <v>2609.1999999999998</v>
      </c>
      <c r="N409" s="21"/>
      <c r="O409" s="21"/>
      <c r="P409" s="21"/>
      <c r="Q409" s="21"/>
    </row>
    <row r="410" spans="2:17" hidden="1" x14ac:dyDescent="0.3">
      <c r="D410" s="22" t="str">
        <f t="shared" si="54"/>
        <v/>
      </c>
      <c r="E410" s="21">
        <f t="shared" si="59"/>
        <v>9</v>
      </c>
      <c r="F410" s="22">
        <f t="shared" si="60"/>
        <v>87300</v>
      </c>
      <c r="G410" s="24">
        <f t="shared" si="55"/>
        <v>328.5</v>
      </c>
      <c r="H410" s="24">
        <f t="shared" si="56"/>
        <v>7.3000000000000069</v>
      </c>
      <c r="I410" s="24">
        <f t="shared" si="61"/>
        <v>300</v>
      </c>
      <c r="J410" s="22">
        <f t="shared" si="57"/>
        <v>628.5</v>
      </c>
      <c r="K410" s="22">
        <f t="shared" si="62"/>
        <v>300.02746875000003</v>
      </c>
      <c r="L410" s="21">
        <f t="shared" si="58"/>
        <v>1</v>
      </c>
      <c r="M410" s="22">
        <f>SUM(G$401:G410)-SUM(H$401:H410)</f>
        <v>2930.4</v>
      </c>
      <c r="N410" s="21"/>
      <c r="O410" s="21"/>
      <c r="P410" s="21"/>
      <c r="Q410" s="21"/>
    </row>
    <row r="411" spans="2:17" hidden="1" x14ac:dyDescent="0.3">
      <c r="D411" s="22" t="str">
        <f t="shared" si="54"/>
        <v/>
      </c>
      <c r="E411" s="21">
        <f t="shared" si="59"/>
        <v>10</v>
      </c>
      <c r="F411" s="22">
        <f t="shared" si="60"/>
        <v>87000</v>
      </c>
      <c r="G411" s="24">
        <f t="shared" si="55"/>
        <v>327.375</v>
      </c>
      <c r="H411" s="24">
        <f t="shared" si="56"/>
        <v>7.2750000000000066</v>
      </c>
      <c r="I411" s="24">
        <f t="shared" si="61"/>
        <v>300</v>
      </c>
      <c r="J411" s="22">
        <f t="shared" si="57"/>
        <v>627.375</v>
      </c>
      <c r="K411" s="22">
        <f t="shared" si="62"/>
        <v>300.02737500000001</v>
      </c>
      <c r="L411" s="21">
        <f t="shared" si="58"/>
        <v>1</v>
      </c>
      <c r="M411" s="22">
        <f>SUM(G$401:G411)-SUM(H$401:H411)</f>
        <v>3250.5</v>
      </c>
      <c r="N411" s="21"/>
      <c r="O411" s="21"/>
      <c r="P411" s="21"/>
      <c r="Q411" s="21"/>
    </row>
    <row r="412" spans="2:17" hidden="1" x14ac:dyDescent="0.3">
      <c r="D412" s="22" t="str">
        <f t="shared" si="54"/>
        <v/>
      </c>
      <c r="E412" s="21">
        <f t="shared" si="59"/>
        <v>11</v>
      </c>
      <c r="F412" s="22">
        <f t="shared" si="60"/>
        <v>86700</v>
      </c>
      <c r="G412" s="24">
        <f t="shared" si="55"/>
        <v>326.25</v>
      </c>
      <c r="H412" s="24">
        <f t="shared" si="56"/>
        <v>7.2500000000000062</v>
      </c>
      <c r="I412" s="24">
        <f t="shared" si="61"/>
        <v>300</v>
      </c>
      <c r="J412" s="22">
        <f t="shared" si="57"/>
        <v>626.25</v>
      </c>
      <c r="K412" s="22">
        <f t="shared" si="62"/>
        <v>300.02728124999999</v>
      </c>
      <c r="L412" s="21">
        <f t="shared" si="58"/>
        <v>1</v>
      </c>
      <c r="M412" s="22">
        <f>SUM(G$401:G412)-SUM(H$401:H412)</f>
        <v>3569.5</v>
      </c>
      <c r="N412" s="21"/>
      <c r="O412" s="21"/>
      <c r="P412" s="21"/>
      <c r="Q412" s="21"/>
    </row>
    <row r="413" spans="2:17" hidden="1" x14ac:dyDescent="0.3">
      <c r="D413" s="22" t="str">
        <f t="shared" si="54"/>
        <v/>
      </c>
      <c r="E413" s="21">
        <f t="shared" si="59"/>
        <v>12</v>
      </c>
      <c r="F413" s="22">
        <f t="shared" si="60"/>
        <v>86400</v>
      </c>
      <c r="G413" s="24">
        <f t="shared" si="55"/>
        <v>325.125</v>
      </c>
      <c r="H413" s="24">
        <f t="shared" si="56"/>
        <v>7.2250000000000059</v>
      </c>
      <c r="I413" s="24">
        <f t="shared" si="61"/>
        <v>300</v>
      </c>
      <c r="J413" s="22">
        <f t="shared" si="57"/>
        <v>625.125</v>
      </c>
      <c r="K413" s="22">
        <f t="shared" si="62"/>
        <v>300.02718750000003</v>
      </c>
      <c r="L413" s="21">
        <f t="shared" si="58"/>
        <v>1</v>
      </c>
      <c r="M413" s="22">
        <f>SUM(G$401:G413)-SUM(H$401:H413)</f>
        <v>3887.4</v>
      </c>
      <c r="N413" s="21"/>
      <c r="O413" s="21"/>
      <c r="P413" s="21"/>
      <c r="Q413" s="21"/>
    </row>
    <row r="414" spans="2:17" hidden="1" x14ac:dyDescent="0.3">
      <c r="D414" s="22" t="str">
        <f t="shared" si="54"/>
        <v/>
      </c>
      <c r="E414" s="21">
        <f t="shared" si="59"/>
        <v>13</v>
      </c>
      <c r="F414" s="22">
        <f t="shared" si="60"/>
        <v>86100</v>
      </c>
      <c r="G414" s="24">
        <f t="shared" si="55"/>
        <v>324</v>
      </c>
      <c r="H414" s="24">
        <f t="shared" si="56"/>
        <v>7.2000000000000064</v>
      </c>
      <c r="I414" s="24">
        <f t="shared" si="61"/>
        <v>300</v>
      </c>
      <c r="J414" s="22">
        <f t="shared" si="57"/>
        <v>624</v>
      </c>
      <c r="K414" s="22">
        <f t="shared" si="62"/>
        <v>300.02709375000001</v>
      </c>
      <c r="L414" s="21">
        <f t="shared" si="58"/>
        <v>1</v>
      </c>
      <c r="M414" s="22">
        <f>SUM(G$401:G414)-SUM(H$401:H414)</f>
        <v>4204.2</v>
      </c>
      <c r="N414" s="21"/>
      <c r="O414" s="21"/>
      <c r="P414" s="21"/>
      <c r="Q414" s="21"/>
    </row>
    <row r="415" spans="2:17" hidden="1" x14ac:dyDescent="0.3">
      <c r="D415" s="22" t="str">
        <f t="shared" si="54"/>
        <v/>
      </c>
      <c r="E415" s="21">
        <f t="shared" si="59"/>
        <v>14</v>
      </c>
      <c r="F415" s="22">
        <f t="shared" si="60"/>
        <v>85800</v>
      </c>
      <c r="G415" s="24">
        <f t="shared" si="55"/>
        <v>322.875</v>
      </c>
      <c r="H415" s="24">
        <f t="shared" si="56"/>
        <v>7.1750000000000069</v>
      </c>
      <c r="I415" s="24">
        <f t="shared" si="61"/>
        <v>300</v>
      </c>
      <c r="J415" s="22">
        <f t="shared" si="57"/>
        <v>622.875</v>
      </c>
      <c r="K415" s="22">
        <f t="shared" si="62"/>
        <v>300.02699999999999</v>
      </c>
      <c r="L415" s="21">
        <f t="shared" si="58"/>
        <v>1</v>
      </c>
      <c r="M415" s="22">
        <f>SUM(G$401:G415)-SUM(H$401:H415)</f>
        <v>4519.8999999999996</v>
      </c>
      <c r="N415" s="21"/>
      <c r="O415" s="21"/>
      <c r="P415" s="21"/>
      <c r="Q415" s="21"/>
    </row>
    <row r="416" spans="2:17" hidden="1" x14ac:dyDescent="0.3">
      <c r="D416" s="22" t="str">
        <f t="shared" si="54"/>
        <v/>
      </c>
      <c r="E416" s="21">
        <f t="shared" si="59"/>
        <v>15</v>
      </c>
      <c r="F416" s="22">
        <f t="shared" si="60"/>
        <v>85500</v>
      </c>
      <c r="G416" s="24">
        <f t="shared" si="55"/>
        <v>321.75</v>
      </c>
      <c r="H416" s="24">
        <f t="shared" si="56"/>
        <v>7.1500000000000066</v>
      </c>
      <c r="I416" s="24">
        <f t="shared" si="61"/>
        <v>300</v>
      </c>
      <c r="J416" s="22">
        <f t="shared" si="57"/>
        <v>621.75</v>
      </c>
      <c r="K416" s="22">
        <f t="shared" si="62"/>
        <v>300.02690625000002</v>
      </c>
      <c r="L416" s="21">
        <f t="shared" si="58"/>
        <v>1</v>
      </c>
      <c r="M416" s="22">
        <f>SUM(G$401:G416)-SUM(H$401:H416)</f>
        <v>4834.5</v>
      </c>
      <c r="N416" s="21"/>
      <c r="O416" s="21"/>
      <c r="P416" s="21"/>
      <c r="Q416" s="21"/>
    </row>
    <row r="417" spans="4:17" hidden="1" x14ac:dyDescent="0.3">
      <c r="D417" s="22" t="str">
        <f t="shared" si="54"/>
        <v/>
      </c>
      <c r="E417" s="21">
        <f t="shared" si="59"/>
        <v>16</v>
      </c>
      <c r="F417" s="22">
        <f t="shared" si="60"/>
        <v>85200</v>
      </c>
      <c r="G417" s="24">
        <f t="shared" si="55"/>
        <v>320.625</v>
      </c>
      <c r="H417" s="24">
        <f t="shared" si="56"/>
        <v>7.1250000000000062</v>
      </c>
      <c r="I417" s="24">
        <f t="shared" si="61"/>
        <v>300</v>
      </c>
      <c r="J417" s="22">
        <f t="shared" si="57"/>
        <v>620.625</v>
      </c>
      <c r="K417" s="22">
        <f t="shared" si="62"/>
        <v>300.02681250000001</v>
      </c>
      <c r="L417" s="21">
        <f t="shared" si="58"/>
        <v>1</v>
      </c>
      <c r="M417" s="22">
        <f>SUM(G$401:G417)-SUM(H$401:H417)</f>
        <v>5148</v>
      </c>
      <c r="N417" s="21"/>
      <c r="O417" s="21"/>
      <c r="P417" s="21"/>
      <c r="Q417" s="21"/>
    </row>
    <row r="418" spans="4:17" hidden="1" x14ac:dyDescent="0.3">
      <c r="D418" s="22" t="str">
        <f t="shared" si="54"/>
        <v/>
      </c>
      <c r="E418" s="21">
        <f t="shared" si="59"/>
        <v>17</v>
      </c>
      <c r="F418" s="22">
        <f t="shared" si="60"/>
        <v>84900</v>
      </c>
      <c r="G418" s="24">
        <f t="shared" si="55"/>
        <v>319.5</v>
      </c>
      <c r="H418" s="24">
        <f t="shared" si="56"/>
        <v>7.1000000000000059</v>
      </c>
      <c r="I418" s="24">
        <f t="shared" si="61"/>
        <v>300</v>
      </c>
      <c r="J418" s="22">
        <f t="shared" si="57"/>
        <v>619.5</v>
      </c>
      <c r="K418" s="22">
        <f t="shared" si="62"/>
        <v>300.02671874999999</v>
      </c>
      <c r="L418" s="21">
        <f t="shared" si="58"/>
        <v>1</v>
      </c>
      <c r="M418" s="22">
        <f>SUM(G$401:G418)-SUM(H$401:H418)</f>
        <v>5460.4</v>
      </c>
      <c r="N418" s="21"/>
      <c r="O418" s="21"/>
      <c r="P418" s="21"/>
      <c r="Q418" s="21"/>
    </row>
    <row r="419" spans="4:17" hidden="1" x14ac:dyDescent="0.3">
      <c r="D419" s="22" t="str">
        <f t="shared" si="54"/>
        <v/>
      </c>
      <c r="E419" s="21">
        <f t="shared" si="59"/>
        <v>18</v>
      </c>
      <c r="F419" s="22">
        <f t="shared" si="60"/>
        <v>84600</v>
      </c>
      <c r="G419" s="24">
        <f t="shared" si="55"/>
        <v>318.375</v>
      </c>
      <c r="H419" s="24">
        <f t="shared" si="56"/>
        <v>7.0750000000000064</v>
      </c>
      <c r="I419" s="24">
        <f t="shared" si="61"/>
        <v>300</v>
      </c>
      <c r="J419" s="22">
        <f t="shared" si="57"/>
        <v>618.375</v>
      </c>
      <c r="K419" s="22">
        <f t="shared" si="62"/>
        <v>300.02662500000002</v>
      </c>
      <c r="L419" s="21">
        <f t="shared" si="58"/>
        <v>1</v>
      </c>
      <c r="M419" s="22">
        <f>SUM(G$401:G419)-SUM(H$401:H419)</f>
        <v>5771.7</v>
      </c>
      <c r="N419" s="21"/>
      <c r="O419" s="21"/>
      <c r="P419" s="21"/>
      <c r="Q419" s="21"/>
    </row>
    <row r="420" spans="4:17" hidden="1" x14ac:dyDescent="0.3">
      <c r="D420" s="22" t="str">
        <f t="shared" si="54"/>
        <v/>
      </c>
      <c r="E420" s="21">
        <f t="shared" si="59"/>
        <v>19</v>
      </c>
      <c r="F420" s="22">
        <f t="shared" si="60"/>
        <v>84300</v>
      </c>
      <c r="G420" s="24">
        <f t="shared" si="55"/>
        <v>317.25</v>
      </c>
      <c r="H420" s="24">
        <f t="shared" si="56"/>
        <v>7.0500000000000069</v>
      </c>
      <c r="I420" s="24">
        <f t="shared" si="61"/>
        <v>300</v>
      </c>
      <c r="J420" s="22">
        <f t="shared" si="57"/>
        <v>617.25</v>
      </c>
      <c r="K420" s="22">
        <f t="shared" si="62"/>
        <v>300.02653125000001</v>
      </c>
      <c r="L420" s="21">
        <f t="shared" si="58"/>
        <v>1</v>
      </c>
      <c r="M420" s="22">
        <f>SUM(G$401:G420)-SUM(H$401:H420)</f>
        <v>6081.9</v>
      </c>
      <c r="N420" s="21"/>
      <c r="O420" s="21"/>
      <c r="P420" s="21"/>
      <c r="Q420" s="21"/>
    </row>
    <row r="421" spans="4:17" hidden="1" x14ac:dyDescent="0.3">
      <c r="D421" s="22" t="str">
        <f t="shared" si="54"/>
        <v/>
      </c>
      <c r="E421" s="21">
        <f t="shared" si="59"/>
        <v>20</v>
      </c>
      <c r="F421" s="22">
        <f t="shared" si="60"/>
        <v>84000</v>
      </c>
      <c r="G421" s="24">
        <f t="shared" si="55"/>
        <v>316.125</v>
      </c>
      <c r="H421" s="24">
        <f t="shared" si="56"/>
        <v>7.0250000000000057</v>
      </c>
      <c r="I421" s="24">
        <f t="shared" si="61"/>
        <v>300</v>
      </c>
      <c r="J421" s="22">
        <f t="shared" si="57"/>
        <v>616.125</v>
      </c>
      <c r="K421" s="22">
        <f t="shared" si="62"/>
        <v>300.02643749999999</v>
      </c>
      <c r="L421" s="21">
        <f t="shared" si="58"/>
        <v>1</v>
      </c>
      <c r="M421" s="22">
        <f>SUM(G$401:G421)-SUM(H$401:H421)</f>
        <v>6391</v>
      </c>
      <c r="N421" s="21"/>
      <c r="O421" s="21"/>
      <c r="P421" s="21"/>
      <c r="Q421" s="21"/>
    </row>
    <row r="422" spans="4:17" hidden="1" x14ac:dyDescent="0.3">
      <c r="D422" s="22" t="str">
        <f t="shared" si="54"/>
        <v/>
      </c>
      <c r="E422" s="21">
        <f t="shared" si="59"/>
        <v>21</v>
      </c>
      <c r="F422" s="22">
        <f t="shared" si="60"/>
        <v>83700</v>
      </c>
      <c r="G422" s="24">
        <f t="shared" si="55"/>
        <v>315</v>
      </c>
      <c r="H422" s="24">
        <f t="shared" si="56"/>
        <v>7.0000000000000062</v>
      </c>
      <c r="I422" s="24">
        <f t="shared" si="61"/>
        <v>300</v>
      </c>
      <c r="J422" s="22">
        <f t="shared" si="57"/>
        <v>615</v>
      </c>
      <c r="K422" s="22">
        <f t="shared" si="62"/>
        <v>300.02634375000002</v>
      </c>
      <c r="L422" s="21">
        <f t="shared" si="58"/>
        <v>1</v>
      </c>
      <c r="M422" s="22">
        <f>SUM(G$401:G422)-SUM(H$401:H422)</f>
        <v>6699</v>
      </c>
      <c r="N422" s="21"/>
      <c r="O422" s="21"/>
      <c r="P422" s="21"/>
      <c r="Q422" s="21"/>
    </row>
    <row r="423" spans="4:17" hidden="1" x14ac:dyDescent="0.3">
      <c r="D423" s="22" t="str">
        <f t="shared" si="54"/>
        <v/>
      </c>
      <c r="E423" s="21">
        <f t="shared" si="59"/>
        <v>22</v>
      </c>
      <c r="F423" s="22">
        <f t="shared" si="60"/>
        <v>83400</v>
      </c>
      <c r="G423" s="24">
        <f t="shared" si="55"/>
        <v>313.875</v>
      </c>
      <c r="H423" s="24">
        <f t="shared" si="56"/>
        <v>6.9750000000000059</v>
      </c>
      <c r="I423" s="24">
        <f t="shared" si="61"/>
        <v>300</v>
      </c>
      <c r="J423" s="22">
        <f t="shared" si="57"/>
        <v>613.875</v>
      </c>
      <c r="K423" s="22">
        <f t="shared" si="62"/>
        <v>300.02625</v>
      </c>
      <c r="L423" s="21">
        <f t="shared" si="58"/>
        <v>1</v>
      </c>
      <c r="M423" s="22">
        <f>SUM(G$401:G423)-SUM(H$401:H423)</f>
        <v>7005.9</v>
      </c>
      <c r="N423" s="21"/>
      <c r="O423" s="21"/>
      <c r="P423" s="21"/>
      <c r="Q423" s="21"/>
    </row>
    <row r="424" spans="4:17" hidden="1" x14ac:dyDescent="0.3">
      <c r="D424" s="22" t="str">
        <f t="shared" si="54"/>
        <v/>
      </c>
      <c r="E424" s="21">
        <f t="shared" si="59"/>
        <v>23</v>
      </c>
      <c r="F424" s="22">
        <f t="shared" si="60"/>
        <v>83100</v>
      </c>
      <c r="G424" s="24">
        <f t="shared" si="55"/>
        <v>312.75</v>
      </c>
      <c r="H424" s="24">
        <f t="shared" si="56"/>
        <v>6.9500000000000064</v>
      </c>
      <c r="I424" s="24">
        <f t="shared" si="61"/>
        <v>300</v>
      </c>
      <c r="J424" s="22">
        <f t="shared" si="57"/>
        <v>612.75</v>
      </c>
      <c r="K424" s="22">
        <f t="shared" si="62"/>
        <v>300.02615624999999</v>
      </c>
      <c r="L424" s="21">
        <f t="shared" si="58"/>
        <v>1</v>
      </c>
      <c r="M424" s="22">
        <f>SUM(G$401:G424)-SUM(H$401:H424)</f>
        <v>7311.7</v>
      </c>
      <c r="N424" s="21"/>
      <c r="O424" s="21"/>
      <c r="P424" s="21"/>
      <c r="Q424" s="21"/>
    </row>
    <row r="425" spans="4:17" hidden="1" x14ac:dyDescent="0.3">
      <c r="D425" s="22" t="str">
        <f t="shared" si="54"/>
        <v/>
      </c>
      <c r="E425" s="21">
        <f t="shared" si="59"/>
        <v>24</v>
      </c>
      <c r="F425" s="22">
        <f t="shared" si="60"/>
        <v>82800</v>
      </c>
      <c r="G425" s="24">
        <f t="shared" si="55"/>
        <v>311.625</v>
      </c>
      <c r="H425" s="24">
        <f t="shared" si="56"/>
        <v>6.9250000000000069</v>
      </c>
      <c r="I425" s="24">
        <f t="shared" si="61"/>
        <v>300</v>
      </c>
      <c r="J425" s="22">
        <f t="shared" si="57"/>
        <v>611.625</v>
      </c>
      <c r="K425" s="22">
        <f t="shared" si="62"/>
        <v>300.02606250000002</v>
      </c>
      <c r="L425" s="21">
        <f t="shared" si="58"/>
        <v>1</v>
      </c>
      <c r="M425" s="22">
        <f>SUM(G$401:G425)-SUM(H$401:H425)</f>
        <v>7616.4</v>
      </c>
      <c r="N425" s="21"/>
      <c r="O425" s="21"/>
      <c r="P425" s="21"/>
      <c r="Q425" s="21"/>
    </row>
    <row r="426" spans="4:17" hidden="1" x14ac:dyDescent="0.3">
      <c r="D426" s="22" t="str">
        <f t="shared" si="54"/>
        <v/>
      </c>
      <c r="E426" s="21">
        <f t="shared" si="59"/>
        <v>25</v>
      </c>
      <c r="F426" s="22">
        <f t="shared" si="60"/>
        <v>82500</v>
      </c>
      <c r="G426" s="24">
        <f t="shared" si="55"/>
        <v>310.5</v>
      </c>
      <c r="H426" s="24">
        <f t="shared" si="56"/>
        <v>6.9000000000000057</v>
      </c>
      <c r="I426" s="24">
        <f t="shared" si="61"/>
        <v>300</v>
      </c>
      <c r="J426" s="22">
        <f t="shared" si="57"/>
        <v>610.5</v>
      </c>
      <c r="K426" s="22">
        <f t="shared" si="62"/>
        <v>300.02596875</v>
      </c>
      <c r="L426" s="21">
        <f t="shared" si="58"/>
        <v>1</v>
      </c>
      <c r="M426" s="22">
        <f>SUM(G$401:G426)-SUM(H$401:H426)</f>
        <v>7920</v>
      </c>
      <c r="N426" s="21"/>
      <c r="O426" s="21"/>
      <c r="P426" s="21"/>
      <c r="Q426" s="21"/>
    </row>
    <row r="427" spans="4:17" hidden="1" x14ac:dyDescent="0.3">
      <c r="D427" s="22" t="str">
        <f t="shared" si="54"/>
        <v/>
      </c>
      <c r="E427" s="21">
        <f t="shared" si="59"/>
        <v>26</v>
      </c>
      <c r="F427" s="22">
        <f t="shared" si="60"/>
        <v>82200</v>
      </c>
      <c r="G427" s="24">
        <f t="shared" si="55"/>
        <v>309.375</v>
      </c>
      <c r="H427" s="24">
        <f t="shared" si="56"/>
        <v>6.8750000000000062</v>
      </c>
      <c r="I427" s="24">
        <f t="shared" si="61"/>
        <v>300</v>
      </c>
      <c r="J427" s="22">
        <f t="shared" si="57"/>
        <v>609.375</v>
      </c>
      <c r="K427" s="22">
        <f t="shared" si="62"/>
        <v>300.02587499999998</v>
      </c>
      <c r="L427" s="21">
        <f t="shared" si="58"/>
        <v>1</v>
      </c>
      <c r="M427" s="22">
        <f>SUM(G$401:G427)-SUM(H$401:H427)</f>
        <v>8222.5</v>
      </c>
      <c r="N427" s="21"/>
      <c r="O427" s="21"/>
      <c r="P427" s="21"/>
      <c r="Q427" s="21"/>
    </row>
    <row r="428" spans="4:17" hidden="1" x14ac:dyDescent="0.3">
      <c r="D428" s="22" t="str">
        <f t="shared" si="54"/>
        <v/>
      </c>
      <c r="E428" s="21">
        <f t="shared" si="59"/>
        <v>27</v>
      </c>
      <c r="F428" s="22">
        <f t="shared" si="60"/>
        <v>81900</v>
      </c>
      <c r="G428" s="24">
        <f t="shared" si="55"/>
        <v>308.25</v>
      </c>
      <c r="H428" s="24">
        <f t="shared" si="56"/>
        <v>6.8500000000000059</v>
      </c>
      <c r="I428" s="24">
        <f t="shared" si="61"/>
        <v>300</v>
      </c>
      <c r="J428" s="22">
        <f t="shared" si="57"/>
        <v>608.25</v>
      </c>
      <c r="K428" s="22">
        <f t="shared" si="62"/>
        <v>300.02578125000002</v>
      </c>
      <c r="L428" s="21">
        <f t="shared" si="58"/>
        <v>1</v>
      </c>
      <c r="M428" s="22">
        <f>SUM(G$401:G428)-SUM(H$401:H428)</f>
        <v>8523.9</v>
      </c>
      <c r="N428" s="21"/>
      <c r="O428" s="21"/>
      <c r="P428" s="21"/>
      <c r="Q428" s="21"/>
    </row>
    <row r="429" spans="4:17" hidden="1" x14ac:dyDescent="0.3">
      <c r="D429" s="22" t="str">
        <f t="shared" si="54"/>
        <v/>
      </c>
      <c r="E429" s="21">
        <f t="shared" si="59"/>
        <v>28</v>
      </c>
      <c r="F429" s="22">
        <f t="shared" si="60"/>
        <v>81600</v>
      </c>
      <c r="G429" s="24">
        <f t="shared" si="55"/>
        <v>307.125</v>
      </c>
      <c r="H429" s="24">
        <f t="shared" si="56"/>
        <v>6.8250000000000064</v>
      </c>
      <c r="I429" s="24">
        <f t="shared" si="61"/>
        <v>300</v>
      </c>
      <c r="J429" s="22">
        <f t="shared" si="57"/>
        <v>607.125</v>
      </c>
      <c r="K429" s="22">
        <f t="shared" si="62"/>
        <v>300.0256875</v>
      </c>
      <c r="L429" s="21">
        <f t="shared" si="58"/>
        <v>1</v>
      </c>
      <c r="M429" s="22">
        <f>SUM(G$401:G429)-SUM(H$401:H429)</f>
        <v>8824.2000000000007</v>
      </c>
      <c r="N429" s="21"/>
      <c r="O429" s="21"/>
      <c r="P429" s="21"/>
      <c r="Q429" s="21"/>
    </row>
    <row r="430" spans="4:17" hidden="1" x14ac:dyDescent="0.3">
      <c r="D430" s="22" t="str">
        <f t="shared" si="54"/>
        <v/>
      </c>
      <c r="E430" s="21">
        <f t="shared" si="59"/>
        <v>29</v>
      </c>
      <c r="F430" s="22">
        <f t="shared" si="60"/>
        <v>81300</v>
      </c>
      <c r="G430" s="24">
        <f t="shared" si="55"/>
        <v>306</v>
      </c>
      <c r="H430" s="24">
        <f t="shared" si="56"/>
        <v>6.8000000000000069</v>
      </c>
      <c r="I430" s="24">
        <f t="shared" si="61"/>
        <v>300</v>
      </c>
      <c r="J430" s="22">
        <f t="shared" si="57"/>
        <v>606</v>
      </c>
      <c r="K430" s="22">
        <f t="shared" si="62"/>
        <v>300.02559374999998</v>
      </c>
      <c r="L430" s="21">
        <f t="shared" si="58"/>
        <v>1</v>
      </c>
      <c r="M430" s="22">
        <f>SUM(G$401:G430)-SUM(H$401:H430)</f>
        <v>9123.4</v>
      </c>
      <c r="N430" s="21"/>
      <c r="O430" s="21"/>
      <c r="P430" s="21"/>
      <c r="Q430" s="21"/>
    </row>
    <row r="431" spans="4:17" hidden="1" x14ac:dyDescent="0.3">
      <c r="D431" s="22" t="str">
        <f t="shared" si="54"/>
        <v/>
      </c>
      <c r="E431" s="21">
        <f t="shared" si="59"/>
        <v>30</v>
      </c>
      <c r="F431" s="22">
        <f t="shared" si="60"/>
        <v>81000</v>
      </c>
      <c r="G431" s="24">
        <f t="shared" si="55"/>
        <v>304.875</v>
      </c>
      <c r="H431" s="24">
        <f t="shared" si="56"/>
        <v>6.7750000000000057</v>
      </c>
      <c r="I431" s="24">
        <f t="shared" si="61"/>
        <v>300</v>
      </c>
      <c r="J431" s="22">
        <f t="shared" si="57"/>
        <v>604.875</v>
      </c>
      <c r="K431" s="22">
        <f t="shared" si="62"/>
        <v>300.02550000000002</v>
      </c>
      <c r="L431" s="21">
        <f t="shared" si="58"/>
        <v>1</v>
      </c>
      <c r="M431" s="22">
        <f>SUM(G$401:G431)-SUM(H$401:H431)</f>
        <v>9421.5</v>
      </c>
      <c r="N431" s="21"/>
      <c r="O431" s="21"/>
      <c r="P431" s="21"/>
      <c r="Q431" s="21"/>
    </row>
    <row r="432" spans="4:17" hidden="1" x14ac:dyDescent="0.3">
      <c r="D432" s="22" t="str">
        <f t="shared" si="54"/>
        <v/>
      </c>
      <c r="E432" s="21">
        <f t="shared" si="59"/>
        <v>31</v>
      </c>
      <c r="F432" s="22">
        <f t="shared" si="60"/>
        <v>80700</v>
      </c>
      <c r="G432" s="24">
        <f t="shared" si="55"/>
        <v>303.75</v>
      </c>
      <c r="H432" s="24">
        <f t="shared" si="56"/>
        <v>6.7500000000000062</v>
      </c>
      <c r="I432" s="24">
        <f t="shared" si="61"/>
        <v>300</v>
      </c>
      <c r="J432" s="22">
        <f t="shared" si="57"/>
        <v>603.75</v>
      </c>
      <c r="K432" s="22">
        <f t="shared" si="62"/>
        <v>300.02540625</v>
      </c>
      <c r="L432" s="21">
        <f t="shared" si="58"/>
        <v>1</v>
      </c>
      <c r="M432" s="22">
        <f>SUM(G$401:G432)-SUM(H$401:H432)</f>
        <v>9718.5</v>
      </c>
      <c r="N432" s="21"/>
      <c r="O432" s="21"/>
      <c r="P432" s="21"/>
      <c r="Q432" s="21"/>
    </row>
    <row r="433" spans="4:17" hidden="1" x14ac:dyDescent="0.3">
      <c r="D433" s="22" t="str">
        <f t="shared" si="54"/>
        <v/>
      </c>
      <c r="E433" s="21">
        <f t="shared" si="59"/>
        <v>32</v>
      </c>
      <c r="F433" s="22">
        <f t="shared" si="60"/>
        <v>80400</v>
      </c>
      <c r="G433" s="24">
        <f t="shared" si="55"/>
        <v>302.625</v>
      </c>
      <c r="H433" s="24">
        <f t="shared" si="56"/>
        <v>6.7250000000000059</v>
      </c>
      <c r="I433" s="24">
        <f t="shared" si="61"/>
        <v>300</v>
      </c>
      <c r="J433" s="22">
        <f t="shared" si="57"/>
        <v>602.625</v>
      </c>
      <c r="K433" s="22">
        <f t="shared" si="62"/>
        <v>300.02531249999998</v>
      </c>
      <c r="L433" s="21">
        <f t="shared" si="58"/>
        <v>1</v>
      </c>
      <c r="M433" s="22">
        <f>SUM(G$401:G433)-SUM(H$401:H433)</f>
        <v>10014.4</v>
      </c>
      <c r="N433" s="21"/>
      <c r="O433" s="21"/>
      <c r="P433" s="21"/>
      <c r="Q433" s="21"/>
    </row>
    <row r="434" spans="4:17" hidden="1" x14ac:dyDescent="0.3">
      <c r="D434" s="22" t="str">
        <f t="shared" si="54"/>
        <v/>
      </c>
      <c r="E434" s="21">
        <f t="shared" si="59"/>
        <v>33</v>
      </c>
      <c r="F434" s="22">
        <f t="shared" si="60"/>
        <v>80100</v>
      </c>
      <c r="G434" s="24">
        <f t="shared" si="55"/>
        <v>301.5</v>
      </c>
      <c r="H434" s="24">
        <f t="shared" si="56"/>
        <v>6.7000000000000064</v>
      </c>
      <c r="I434" s="24">
        <f t="shared" si="61"/>
        <v>300</v>
      </c>
      <c r="J434" s="22">
        <f t="shared" si="57"/>
        <v>601.5</v>
      </c>
      <c r="K434" s="22">
        <f t="shared" si="62"/>
        <v>300.02521875000002</v>
      </c>
      <c r="L434" s="21">
        <f t="shared" si="58"/>
        <v>1</v>
      </c>
      <c r="M434" s="22">
        <f>SUM(G$401:G434)-SUM(H$401:H434)</f>
        <v>10309.199999999999</v>
      </c>
      <c r="N434" s="21"/>
      <c r="O434" s="21"/>
      <c r="P434" s="21"/>
      <c r="Q434" s="21"/>
    </row>
    <row r="435" spans="4:17" hidden="1" x14ac:dyDescent="0.3">
      <c r="D435" s="22" t="str">
        <f t="shared" si="54"/>
        <v/>
      </c>
      <c r="E435" s="21">
        <f t="shared" si="59"/>
        <v>34</v>
      </c>
      <c r="F435" s="22">
        <f t="shared" si="60"/>
        <v>79800</v>
      </c>
      <c r="G435" s="24">
        <f t="shared" si="55"/>
        <v>300.375</v>
      </c>
      <c r="H435" s="24">
        <f t="shared" si="56"/>
        <v>6.6750000000000052</v>
      </c>
      <c r="I435" s="24">
        <f t="shared" si="61"/>
        <v>300</v>
      </c>
      <c r="J435" s="22">
        <f t="shared" si="57"/>
        <v>600.375</v>
      </c>
      <c r="K435" s="22">
        <f t="shared" si="62"/>
        <v>300.025125</v>
      </c>
      <c r="L435" s="21">
        <f t="shared" si="58"/>
        <v>1</v>
      </c>
      <c r="M435" s="22">
        <f>SUM(G$401:G435)-SUM(H$401:H435)</f>
        <v>10602.9</v>
      </c>
      <c r="N435" s="21"/>
      <c r="O435" s="21"/>
      <c r="P435" s="21"/>
      <c r="Q435" s="21"/>
    </row>
    <row r="436" spans="4:17" hidden="1" x14ac:dyDescent="0.3">
      <c r="D436" s="22" t="str">
        <f t="shared" si="54"/>
        <v/>
      </c>
      <c r="E436" s="21">
        <f t="shared" si="59"/>
        <v>35</v>
      </c>
      <c r="F436" s="22">
        <f t="shared" si="60"/>
        <v>79500</v>
      </c>
      <c r="G436" s="24">
        <f t="shared" si="55"/>
        <v>299.25</v>
      </c>
      <c r="H436" s="24">
        <f t="shared" si="56"/>
        <v>6.6500000000000057</v>
      </c>
      <c r="I436" s="24">
        <f t="shared" si="61"/>
        <v>300</v>
      </c>
      <c r="J436" s="22">
        <f t="shared" si="57"/>
        <v>599.25</v>
      </c>
      <c r="K436" s="22">
        <f t="shared" si="62"/>
        <v>300.02503124999998</v>
      </c>
      <c r="L436" s="21">
        <f t="shared" si="58"/>
        <v>1</v>
      </c>
      <c r="M436" s="22">
        <f>SUM(G$401:G436)-SUM(H$401:H436)</f>
        <v>10895.5</v>
      </c>
      <c r="N436" s="21"/>
      <c r="O436" s="21"/>
      <c r="P436" s="21"/>
      <c r="Q436" s="21"/>
    </row>
    <row r="437" spans="4:17" hidden="1" x14ac:dyDescent="0.3">
      <c r="D437" s="22" t="str">
        <f t="shared" si="54"/>
        <v/>
      </c>
      <c r="E437" s="21">
        <f t="shared" si="59"/>
        <v>36</v>
      </c>
      <c r="F437" s="22">
        <f t="shared" si="60"/>
        <v>79200</v>
      </c>
      <c r="G437" s="24">
        <f t="shared" si="55"/>
        <v>298.125</v>
      </c>
      <c r="H437" s="24">
        <f t="shared" si="56"/>
        <v>6.6250000000000062</v>
      </c>
      <c r="I437" s="24">
        <f t="shared" si="61"/>
        <v>300</v>
      </c>
      <c r="J437" s="22">
        <f t="shared" si="57"/>
        <v>598.125</v>
      </c>
      <c r="K437" s="22">
        <f t="shared" si="62"/>
        <v>300.02493750000002</v>
      </c>
      <c r="L437" s="21">
        <f t="shared" si="58"/>
        <v>1</v>
      </c>
      <c r="M437" s="22">
        <f>SUM(G$401:G437)-SUM(H$401:H437)</f>
        <v>11187</v>
      </c>
      <c r="N437" s="21"/>
      <c r="O437" s="21"/>
      <c r="P437" s="21"/>
      <c r="Q437" s="21"/>
    </row>
    <row r="438" spans="4:17" hidden="1" x14ac:dyDescent="0.3">
      <c r="D438" s="22" t="str">
        <f t="shared" si="54"/>
        <v/>
      </c>
      <c r="E438" s="21">
        <f t="shared" si="59"/>
        <v>37</v>
      </c>
      <c r="F438" s="22">
        <f t="shared" si="60"/>
        <v>78900</v>
      </c>
      <c r="G438" s="24">
        <f t="shared" si="55"/>
        <v>297</v>
      </c>
      <c r="H438" s="24">
        <f t="shared" si="56"/>
        <v>6.6000000000000059</v>
      </c>
      <c r="I438" s="24">
        <f t="shared" si="61"/>
        <v>300</v>
      </c>
      <c r="J438" s="22">
        <f t="shared" si="57"/>
        <v>597</v>
      </c>
      <c r="K438" s="22">
        <f t="shared" si="62"/>
        <v>300.02484375</v>
      </c>
      <c r="L438" s="21">
        <f t="shared" si="58"/>
        <v>1</v>
      </c>
      <c r="M438" s="22">
        <f>SUM(G$401:G438)-SUM(H$401:H438)</f>
        <v>11477.4</v>
      </c>
      <c r="N438" s="21"/>
      <c r="O438" s="21"/>
      <c r="P438" s="21"/>
      <c r="Q438" s="21"/>
    </row>
    <row r="439" spans="4:17" hidden="1" x14ac:dyDescent="0.3">
      <c r="D439" s="22" t="str">
        <f t="shared" si="54"/>
        <v/>
      </c>
      <c r="E439" s="21">
        <f t="shared" si="59"/>
        <v>38</v>
      </c>
      <c r="F439" s="22">
        <f t="shared" si="60"/>
        <v>78600</v>
      </c>
      <c r="G439" s="24">
        <f t="shared" si="55"/>
        <v>295.875</v>
      </c>
      <c r="H439" s="24">
        <f t="shared" si="56"/>
        <v>6.5750000000000064</v>
      </c>
      <c r="I439" s="24">
        <f t="shared" si="61"/>
        <v>300</v>
      </c>
      <c r="J439" s="22">
        <f t="shared" si="57"/>
        <v>595.875</v>
      </c>
      <c r="K439" s="22">
        <f t="shared" si="62"/>
        <v>300.02474999999998</v>
      </c>
      <c r="L439" s="21">
        <f t="shared" si="58"/>
        <v>1</v>
      </c>
      <c r="M439" s="22">
        <f>SUM(G$401:G439)-SUM(H$401:H439)</f>
        <v>11766.699999999999</v>
      </c>
      <c r="N439" s="21"/>
      <c r="O439" s="21"/>
      <c r="P439" s="21"/>
      <c r="Q439" s="21"/>
    </row>
    <row r="440" spans="4:17" hidden="1" x14ac:dyDescent="0.3">
      <c r="D440" s="22" t="str">
        <f t="shared" si="54"/>
        <v/>
      </c>
      <c r="E440" s="21">
        <f t="shared" si="59"/>
        <v>39</v>
      </c>
      <c r="F440" s="22">
        <f t="shared" si="60"/>
        <v>78300</v>
      </c>
      <c r="G440" s="24">
        <f t="shared" si="55"/>
        <v>294.75</v>
      </c>
      <c r="H440" s="24">
        <f t="shared" si="56"/>
        <v>6.5500000000000052</v>
      </c>
      <c r="I440" s="24">
        <f t="shared" si="61"/>
        <v>300</v>
      </c>
      <c r="J440" s="22">
        <f t="shared" si="57"/>
        <v>594.75</v>
      </c>
      <c r="K440" s="22">
        <f t="shared" si="62"/>
        <v>300.02465625000002</v>
      </c>
      <c r="L440" s="21">
        <f t="shared" si="58"/>
        <v>1</v>
      </c>
      <c r="M440" s="22">
        <f>SUM(G$401:G440)-SUM(H$401:H440)</f>
        <v>12054.9</v>
      </c>
      <c r="N440" s="21"/>
      <c r="O440" s="21"/>
      <c r="P440" s="21"/>
      <c r="Q440" s="21"/>
    </row>
    <row r="441" spans="4:17" hidden="1" x14ac:dyDescent="0.3">
      <c r="D441" s="22" t="str">
        <f t="shared" si="54"/>
        <v/>
      </c>
      <c r="E441" s="21">
        <f t="shared" si="59"/>
        <v>40</v>
      </c>
      <c r="F441" s="22">
        <f t="shared" si="60"/>
        <v>78000</v>
      </c>
      <c r="G441" s="24">
        <f t="shared" si="55"/>
        <v>293.625</v>
      </c>
      <c r="H441" s="24">
        <f t="shared" si="56"/>
        <v>6.5250000000000057</v>
      </c>
      <c r="I441" s="24">
        <f t="shared" si="61"/>
        <v>300</v>
      </c>
      <c r="J441" s="22">
        <f t="shared" si="57"/>
        <v>593.625</v>
      </c>
      <c r="K441" s="22">
        <f t="shared" si="62"/>
        <v>300.0245625</v>
      </c>
      <c r="L441" s="21">
        <f t="shared" si="58"/>
        <v>1</v>
      </c>
      <c r="M441" s="22">
        <f>SUM(G$401:G441)-SUM(H$401:H441)</f>
        <v>12342</v>
      </c>
      <c r="N441" s="21"/>
      <c r="O441" s="21"/>
      <c r="P441" s="21"/>
      <c r="Q441" s="21"/>
    </row>
    <row r="442" spans="4:17" hidden="1" x14ac:dyDescent="0.3">
      <c r="D442" s="22" t="str">
        <f t="shared" si="54"/>
        <v/>
      </c>
      <c r="E442" s="21">
        <f t="shared" si="59"/>
        <v>41</v>
      </c>
      <c r="F442" s="22">
        <f t="shared" si="60"/>
        <v>77700</v>
      </c>
      <c r="G442" s="24">
        <f t="shared" si="55"/>
        <v>292.5</v>
      </c>
      <c r="H442" s="24">
        <f t="shared" si="56"/>
        <v>6.5000000000000062</v>
      </c>
      <c r="I442" s="24">
        <f t="shared" si="61"/>
        <v>300</v>
      </c>
      <c r="J442" s="22">
        <f t="shared" si="57"/>
        <v>592.5</v>
      </c>
      <c r="K442" s="22">
        <f t="shared" si="62"/>
        <v>300.02446874999998</v>
      </c>
      <c r="L442" s="21">
        <f t="shared" si="58"/>
        <v>1</v>
      </c>
      <c r="M442" s="22">
        <f>SUM(G$401:G442)-SUM(H$401:H442)</f>
        <v>12628</v>
      </c>
      <c r="N442" s="21"/>
      <c r="O442" s="21"/>
      <c r="P442" s="21"/>
      <c r="Q442" s="21"/>
    </row>
    <row r="443" spans="4:17" hidden="1" x14ac:dyDescent="0.3">
      <c r="D443" s="22" t="str">
        <f t="shared" si="54"/>
        <v/>
      </c>
      <c r="E443" s="21">
        <f t="shared" si="59"/>
        <v>42</v>
      </c>
      <c r="F443" s="22">
        <f t="shared" si="60"/>
        <v>77400</v>
      </c>
      <c r="G443" s="24">
        <f t="shared" si="55"/>
        <v>291.375</v>
      </c>
      <c r="H443" s="24">
        <f t="shared" si="56"/>
        <v>6.4750000000000059</v>
      </c>
      <c r="I443" s="24">
        <f t="shared" si="61"/>
        <v>300</v>
      </c>
      <c r="J443" s="22">
        <f t="shared" si="57"/>
        <v>591.375</v>
      </c>
      <c r="K443" s="22">
        <f t="shared" si="62"/>
        <v>300.02437500000002</v>
      </c>
      <c r="L443" s="21">
        <f t="shared" si="58"/>
        <v>1</v>
      </c>
      <c r="M443" s="22">
        <f>SUM(G$401:G443)-SUM(H$401:H443)</f>
        <v>12912.9</v>
      </c>
      <c r="N443" s="21"/>
      <c r="O443" s="21"/>
      <c r="P443" s="21"/>
      <c r="Q443" s="21"/>
    </row>
    <row r="444" spans="4:17" hidden="1" x14ac:dyDescent="0.3">
      <c r="D444" s="22" t="str">
        <f t="shared" si="54"/>
        <v/>
      </c>
      <c r="E444" s="21">
        <f t="shared" si="59"/>
        <v>43</v>
      </c>
      <c r="F444" s="22">
        <f t="shared" si="60"/>
        <v>77100</v>
      </c>
      <c r="G444" s="24">
        <f t="shared" si="55"/>
        <v>290.25</v>
      </c>
      <c r="H444" s="24">
        <f t="shared" si="56"/>
        <v>6.4500000000000055</v>
      </c>
      <c r="I444" s="24">
        <f t="shared" si="61"/>
        <v>300</v>
      </c>
      <c r="J444" s="22">
        <f t="shared" si="57"/>
        <v>590.25</v>
      </c>
      <c r="K444" s="22">
        <f t="shared" si="62"/>
        <v>300.02428125</v>
      </c>
      <c r="L444" s="21">
        <f t="shared" si="58"/>
        <v>1</v>
      </c>
      <c r="M444" s="22">
        <f>SUM(G$401:G444)-SUM(H$401:H444)</f>
        <v>13196.699999999999</v>
      </c>
      <c r="N444" s="21"/>
      <c r="O444" s="21"/>
      <c r="P444" s="21"/>
      <c r="Q444" s="21"/>
    </row>
    <row r="445" spans="4:17" hidden="1" x14ac:dyDescent="0.3">
      <c r="D445" s="22" t="str">
        <f t="shared" si="54"/>
        <v/>
      </c>
      <c r="E445" s="21">
        <f t="shared" si="59"/>
        <v>44</v>
      </c>
      <c r="F445" s="22">
        <f t="shared" si="60"/>
        <v>76800</v>
      </c>
      <c r="G445" s="24">
        <f t="shared" si="55"/>
        <v>289.125</v>
      </c>
      <c r="H445" s="24">
        <f t="shared" si="56"/>
        <v>6.4250000000000052</v>
      </c>
      <c r="I445" s="24">
        <f t="shared" si="61"/>
        <v>300</v>
      </c>
      <c r="J445" s="22">
        <f t="shared" si="57"/>
        <v>589.125</v>
      </c>
      <c r="K445" s="22">
        <f t="shared" si="62"/>
        <v>300.02418749999998</v>
      </c>
      <c r="L445" s="21">
        <f t="shared" si="58"/>
        <v>1</v>
      </c>
      <c r="M445" s="22">
        <f>SUM(G$401:G445)-SUM(H$401:H445)</f>
        <v>13479.4</v>
      </c>
      <c r="N445" s="21"/>
      <c r="O445" s="21"/>
      <c r="P445" s="21"/>
      <c r="Q445" s="21"/>
    </row>
    <row r="446" spans="4:17" hidden="1" x14ac:dyDescent="0.3">
      <c r="D446" s="22" t="str">
        <f t="shared" si="54"/>
        <v/>
      </c>
      <c r="E446" s="21">
        <f t="shared" si="59"/>
        <v>45</v>
      </c>
      <c r="F446" s="22">
        <f t="shared" si="60"/>
        <v>76500</v>
      </c>
      <c r="G446" s="24">
        <f t="shared" si="55"/>
        <v>288</v>
      </c>
      <c r="H446" s="24">
        <f t="shared" si="56"/>
        <v>6.4000000000000057</v>
      </c>
      <c r="I446" s="24">
        <f t="shared" si="61"/>
        <v>300</v>
      </c>
      <c r="J446" s="22">
        <f t="shared" si="57"/>
        <v>588</v>
      </c>
      <c r="K446" s="22">
        <f t="shared" si="62"/>
        <v>300.02409375000002</v>
      </c>
      <c r="L446" s="21">
        <f t="shared" si="58"/>
        <v>1</v>
      </c>
      <c r="M446" s="22">
        <f>SUM(G$401:G446)-SUM(H$401:H446)</f>
        <v>13761</v>
      </c>
      <c r="N446" s="21"/>
      <c r="O446" s="21"/>
      <c r="P446" s="21"/>
      <c r="Q446" s="21"/>
    </row>
    <row r="447" spans="4:17" hidden="1" x14ac:dyDescent="0.3">
      <c r="D447" s="22" t="str">
        <f t="shared" si="54"/>
        <v/>
      </c>
      <c r="E447" s="21">
        <f t="shared" si="59"/>
        <v>46</v>
      </c>
      <c r="F447" s="22">
        <f t="shared" si="60"/>
        <v>76200</v>
      </c>
      <c r="G447" s="24">
        <f t="shared" si="55"/>
        <v>286.875</v>
      </c>
      <c r="H447" s="24">
        <f t="shared" si="56"/>
        <v>6.3750000000000062</v>
      </c>
      <c r="I447" s="24">
        <f t="shared" si="61"/>
        <v>300</v>
      </c>
      <c r="J447" s="22">
        <f t="shared" si="57"/>
        <v>586.875</v>
      </c>
      <c r="K447" s="22">
        <f t="shared" si="62"/>
        <v>300.024</v>
      </c>
      <c r="L447" s="21">
        <f t="shared" si="58"/>
        <v>1</v>
      </c>
      <c r="M447" s="22">
        <f>SUM(G$401:G447)-SUM(H$401:H447)</f>
        <v>14041.5</v>
      </c>
      <c r="N447" s="21"/>
      <c r="O447" s="21"/>
      <c r="P447" s="21"/>
      <c r="Q447" s="21"/>
    </row>
    <row r="448" spans="4:17" hidden="1" x14ac:dyDescent="0.3">
      <c r="D448" s="22" t="str">
        <f t="shared" si="54"/>
        <v/>
      </c>
      <c r="E448" s="21">
        <f t="shared" si="59"/>
        <v>47</v>
      </c>
      <c r="F448" s="22">
        <f t="shared" si="60"/>
        <v>75900</v>
      </c>
      <c r="G448" s="24">
        <f t="shared" si="55"/>
        <v>285.75</v>
      </c>
      <c r="H448" s="24">
        <f t="shared" si="56"/>
        <v>6.3500000000000059</v>
      </c>
      <c r="I448" s="24">
        <f t="shared" si="61"/>
        <v>300</v>
      </c>
      <c r="J448" s="22">
        <f t="shared" si="57"/>
        <v>585.75</v>
      </c>
      <c r="K448" s="22">
        <f t="shared" si="62"/>
        <v>300.02390624999998</v>
      </c>
      <c r="L448" s="21">
        <f t="shared" si="58"/>
        <v>1</v>
      </c>
      <c r="M448" s="22">
        <f>SUM(G$401:G448)-SUM(H$401:H448)</f>
        <v>14320.9</v>
      </c>
      <c r="N448" s="21"/>
      <c r="O448" s="21"/>
      <c r="P448" s="21"/>
      <c r="Q448" s="21"/>
    </row>
    <row r="449" spans="4:17" hidden="1" x14ac:dyDescent="0.3">
      <c r="D449" s="22" t="str">
        <f t="shared" si="54"/>
        <v/>
      </c>
      <c r="E449" s="21">
        <f t="shared" si="59"/>
        <v>48</v>
      </c>
      <c r="F449" s="22">
        <f t="shared" si="60"/>
        <v>75600</v>
      </c>
      <c r="G449" s="24">
        <f t="shared" si="55"/>
        <v>284.625</v>
      </c>
      <c r="H449" s="24">
        <f t="shared" si="56"/>
        <v>6.3250000000000055</v>
      </c>
      <c r="I449" s="24">
        <f t="shared" si="61"/>
        <v>300</v>
      </c>
      <c r="J449" s="22">
        <f t="shared" si="57"/>
        <v>584.625</v>
      </c>
      <c r="K449" s="22">
        <f t="shared" si="62"/>
        <v>300.02381250000002</v>
      </c>
      <c r="L449" s="21">
        <f t="shared" si="58"/>
        <v>1</v>
      </c>
      <c r="M449" s="22">
        <f>SUM(G$401:G449)-SUM(H$401:H449)</f>
        <v>14599.199999999999</v>
      </c>
      <c r="N449" s="21"/>
      <c r="O449" s="21"/>
      <c r="P449" s="21"/>
      <c r="Q449" s="21"/>
    </row>
    <row r="450" spans="4:17" hidden="1" x14ac:dyDescent="0.3">
      <c r="D450" s="22" t="str">
        <f t="shared" si="54"/>
        <v/>
      </c>
      <c r="E450" s="21">
        <f t="shared" si="59"/>
        <v>49</v>
      </c>
      <c r="F450" s="22">
        <f t="shared" si="60"/>
        <v>75300</v>
      </c>
      <c r="G450" s="24">
        <f t="shared" si="55"/>
        <v>283.5</v>
      </c>
      <c r="H450" s="24">
        <f t="shared" si="56"/>
        <v>6.3000000000000052</v>
      </c>
      <c r="I450" s="24">
        <f t="shared" si="61"/>
        <v>300</v>
      </c>
      <c r="J450" s="22">
        <f t="shared" si="57"/>
        <v>583.5</v>
      </c>
      <c r="K450" s="22">
        <f t="shared" si="62"/>
        <v>300.02371875</v>
      </c>
      <c r="L450" s="21">
        <f t="shared" si="58"/>
        <v>1</v>
      </c>
      <c r="M450" s="22">
        <f>SUM(G$401:G450)-SUM(H$401:H450)</f>
        <v>14876.4</v>
      </c>
      <c r="N450" s="21"/>
      <c r="O450" s="21"/>
      <c r="P450" s="21"/>
      <c r="Q450" s="21"/>
    </row>
    <row r="451" spans="4:17" hidden="1" x14ac:dyDescent="0.3">
      <c r="D451" s="22" t="str">
        <f t="shared" si="54"/>
        <v/>
      </c>
      <c r="E451" s="21">
        <f t="shared" si="59"/>
        <v>50</v>
      </c>
      <c r="F451" s="22">
        <f t="shared" si="60"/>
        <v>75000</v>
      </c>
      <c r="G451" s="24">
        <f t="shared" si="55"/>
        <v>282.375</v>
      </c>
      <c r="H451" s="24">
        <f t="shared" si="56"/>
        <v>6.2750000000000057</v>
      </c>
      <c r="I451" s="24">
        <f t="shared" si="61"/>
        <v>300</v>
      </c>
      <c r="J451" s="22">
        <f t="shared" si="57"/>
        <v>582.375</v>
      </c>
      <c r="K451" s="22">
        <f t="shared" si="62"/>
        <v>300.02362499999998</v>
      </c>
      <c r="L451" s="21">
        <f t="shared" si="58"/>
        <v>1</v>
      </c>
      <c r="M451" s="22">
        <f>SUM(G$401:G451)-SUM(H$401:H451)</f>
        <v>15152.5</v>
      </c>
      <c r="N451" s="21"/>
      <c r="O451" s="21"/>
      <c r="P451" s="21"/>
      <c r="Q451" s="21"/>
    </row>
    <row r="452" spans="4:17" hidden="1" x14ac:dyDescent="0.3">
      <c r="D452" s="22" t="str">
        <f t="shared" si="54"/>
        <v/>
      </c>
      <c r="E452" s="21">
        <f t="shared" si="59"/>
        <v>51</v>
      </c>
      <c r="F452" s="22">
        <f t="shared" si="60"/>
        <v>74700</v>
      </c>
      <c r="G452" s="24">
        <f t="shared" si="55"/>
        <v>281.25</v>
      </c>
      <c r="H452" s="24">
        <f t="shared" si="56"/>
        <v>6.2500000000000062</v>
      </c>
      <c r="I452" s="24">
        <f t="shared" si="61"/>
        <v>300</v>
      </c>
      <c r="J452" s="22">
        <f t="shared" si="57"/>
        <v>581.25</v>
      </c>
      <c r="K452" s="22">
        <f t="shared" si="62"/>
        <v>300.02353125000002</v>
      </c>
      <c r="L452" s="21">
        <f t="shared" si="58"/>
        <v>1</v>
      </c>
      <c r="M452" s="22">
        <f>SUM(G$401:G452)-SUM(H$401:H452)</f>
        <v>15427.5</v>
      </c>
      <c r="N452" s="21"/>
      <c r="O452" s="21"/>
      <c r="P452" s="21"/>
      <c r="Q452" s="21"/>
    </row>
    <row r="453" spans="4:17" hidden="1" x14ac:dyDescent="0.3">
      <c r="D453" s="22" t="str">
        <f t="shared" si="54"/>
        <v/>
      </c>
      <c r="E453" s="21">
        <f t="shared" si="59"/>
        <v>52</v>
      </c>
      <c r="F453" s="22">
        <f t="shared" si="60"/>
        <v>74400</v>
      </c>
      <c r="G453" s="24">
        <f t="shared" si="55"/>
        <v>280.125</v>
      </c>
      <c r="H453" s="24">
        <f t="shared" si="56"/>
        <v>6.225000000000005</v>
      </c>
      <c r="I453" s="24">
        <f t="shared" si="61"/>
        <v>300</v>
      </c>
      <c r="J453" s="22">
        <f t="shared" si="57"/>
        <v>580.125</v>
      </c>
      <c r="K453" s="22">
        <f t="shared" si="62"/>
        <v>300.0234375</v>
      </c>
      <c r="L453" s="21">
        <f t="shared" si="58"/>
        <v>1</v>
      </c>
      <c r="M453" s="22">
        <f>SUM(G$401:G453)-SUM(H$401:H453)</f>
        <v>15701.4</v>
      </c>
      <c r="N453" s="21"/>
      <c r="O453" s="21"/>
      <c r="P453" s="21"/>
      <c r="Q453" s="21"/>
    </row>
    <row r="454" spans="4:17" hidden="1" x14ac:dyDescent="0.3">
      <c r="D454" s="22" t="str">
        <f t="shared" si="54"/>
        <v/>
      </c>
      <c r="E454" s="21">
        <f t="shared" si="59"/>
        <v>53</v>
      </c>
      <c r="F454" s="22">
        <f t="shared" si="60"/>
        <v>74100</v>
      </c>
      <c r="G454" s="24">
        <f t="shared" si="55"/>
        <v>279</v>
      </c>
      <c r="H454" s="24">
        <f t="shared" si="56"/>
        <v>6.2000000000000055</v>
      </c>
      <c r="I454" s="24">
        <f t="shared" si="61"/>
        <v>300</v>
      </c>
      <c r="J454" s="22">
        <f t="shared" si="57"/>
        <v>579</v>
      </c>
      <c r="K454" s="22">
        <f t="shared" si="62"/>
        <v>300.02334374999998</v>
      </c>
      <c r="L454" s="21">
        <f t="shared" si="58"/>
        <v>1</v>
      </c>
      <c r="M454" s="22">
        <f>SUM(G$401:G454)-SUM(H$401:H454)</f>
        <v>15974.199999999999</v>
      </c>
      <c r="N454" s="21"/>
      <c r="O454" s="21"/>
      <c r="P454" s="21"/>
      <c r="Q454" s="21"/>
    </row>
    <row r="455" spans="4:17" hidden="1" x14ac:dyDescent="0.3">
      <c r="D455" s="22" t="str">
        <f t="shared" si="54"/>
        <v/>
      </c>
      <c r="E455" s="21">
        <f t="shared" si="59"/>
        <v>54</v>
      </c>
      <c r="F455" s="22">
        <f t="shared" si="60"/>
        <v>73800</v>
      </c>
      <c r="G455" s="24">
        <f t="shared" si="55"/>
        <v>277.875</v>
      </c>
      <c r="H455" s="24">
        <f t="shared" si="56"/>
        <v>6.1750000000000052</v>
      </c>
      <c r="I455" s="24">
        <f t="shared" si="61"/>
        <v>300</v>
      </c>
      <c r="J455" s="22">
        <f t="shared" si="57"/>
        <v>577.875</v>
      </c>
      <c r="K455" s="22">
        <f t="shared" si="62"/>
        <v>300.02325000000002</v>
      </c>
      <c r="L455" s="21">
        <f t="shared" si="58"/>
        <v>1</v>
      </c>
      <c r="M455" s="22">
        <f>SUM(G$401:G455)-SUM(H$401:H455)</f>
        <v>16245.9</v>
      </c>
      <c r="N455" s="21"/>
      <c r="O455" s="21"/>
      <c r="P455" s="21"/>
      <c r="Q455" s="21"/>
    </row>
    <row r="456" spans="4:17" hidden="1" x14ac:dyDescent="0.3">
      <c r="D456" s="22" t="str">
        <f t="shared" si="54"/>
        <v/>
      </c>
      <c r="E456" s="21">
        <f t="shared" si="59"/>
        <v>55</v>
      </c>
      <c r="F456" s="22">
        <f t="shared" si="60"/>
        <v>73500</v>
      </c>
      <c r="G456" s="24">
        <f t="shared" si="55"/>
        <v>276.75</v>
      </c>
      <c r="H456" s="24">
        <f t="shared" si="56"/>
        <v>6.1500000000000057</v>
      </c>
      <c r="I456" s="24">
        <f t="shared" si="61"/>
        <v>300</v>
      </c>
      <c r="J456" s="22">
        <f t="shared" si="57"/>
        <v>576.75</v>
      </c>
      <c r="K456" s="22">
        <f t="shared" si="62"/>
        <v>300.02315625</v>
      </c>
      <c r="L456" s="21">
        <f t="shared" si="58"/>
        <v>1</v>
      </c>
      <c r="M456" s="22">
        <f>SUM(G$401:G456)-SUM(H$401:H456)</f>
        <v>16516.5</v>
      </c>
      <c r="N456" s="21"/>
      <c r="O456" s="21"/>
      <c r="P456" s="21"/>
      <c r="Q456" s="21"/>
    </row>
    <row r="457" spans="4:17" hidden="1" x14ac:dyDescent="0.3">
      <c r="D457" s="22" t="str">
        <f t="shared" si="54"/>
        <v/>
      </c>
      <c r="E457" s="21">
        <f t="shared" si="59"/>
        <v>56</v>
      </c>
      <c r="F457" s="22">
        <f t="shared" si="60"/>
        <v>73200</v>
      </c>
      <c r="G457" s="24">
        <f t="shared" si="55"/>
        <v>275.625</v>
      </c>
      <c r="H457" s="24">
        <f t="shared" si="56"/>
        <v>6.1250000000000062</v>
      </c>
      <c r="I457" s="24">
        <f t="shared" si="61"/>
        <v>300</v>
      </c>
      <c r="J457" s="22">
        <f t="shared" si="57"/>
        <v>575.625</v>
      </c>
      <c r="K457" s="22">
        <f t="shared" si="62"/>
        <v>300.02306249999998</v>
      </c>
      <c r="L457" s="21">
        <f t="shared" si="58"/>
        <v>1</v>
      </c>
      <c r="M457" s="22">
        <f>SUM(G$401:G457)-SUM(H$401:H457)</f>
        <v>16786</v>
      </c>
      <c r="N457" s="21"/>
      <c r="O457" s="21"/>
      <c r="P457" s="21"/>
      <c r="Q457" s="21"/>
    </row>
    <row r="458" spans="4:17" hidden="1" x14ac:dyDescent="0.3">
      <c r="D458" s="22" t="str">
        <f t="shared" si="54"/>
        <v/>
      </c>
      <c r="E458" s="21">
        <f t="shared" si="59"/>
        <v>57</v>
      </c>
      <c r="F458" s="22">
        <f t="shared" si="60"/>
        <v>72900</v>
      </c>
      <c r="G458" s="24">
        <f t="shared" si="55"/>
        <v>274.5</v>
      </c>
      <c r="H458" s="24">
        <f t="shared" si="56"/>
        <v>6.100000000000005</v>
      </c>
      <c r="I458" s="24">
        <f t="shared" si="61"/>
        <v>300</v>
      </c>
      <c r="J458" s="22">
        <f t="shared" si="57"/>
        <v>574.5</v>
      </c>
      <c r="K458" s="22">
        <f t="shared" si="62"/>
        <v>300.02296875000002</v>
      </c>
      <c r="L458" s="21">
        <f t="shared" si="58"/>
        <v>1</v>
      </c>
      <c r="M458" s="22">
        <f>SUM(G$401:G458)-SUM(H$401:H458)</f>
        <v>17054.400000000001</v>
      </c>
      <c r="N458" s="21"/>
      <c r="O458" s="21"/>
      <c r="P458" s="21"/>
      <c r="Q458" s="21"/>
    </row>
    <row r="459" spans="4:17" hidden="1" x14ac:dyDescent="0.3">
      <c r="D459" s="22" t="str">
        <f t="shared" si="54"/>
        <v/>
      </c>
      <c r="E459" s="21">
        <f t="shared" si="59"/>
        <v>58</v>
      </c>
      <c r="F459" s="22">
        <f t="shared" si="60"/>
        <v>72600</v>
      </c>
      <c r="G459" s="24">
        <f t="shared" si="55"/>
        <v>273.375</v>
      </c>
      <c r="H459" s="24">
        <f t="shared" si="56"/>
        <v>6.0750000000000055</v>
      </c>
      <c r="I459" s="24">
        <f t="shared" si="61"/>
        <v>300</v>
      </c>
      <c r="J459" s="22">
        <f t="shared" si="57"/>
        <v>573.375</v>
      </c>
      <c r="K459" s="22">
        <f t="shared" si="62"/>
        <v>300.022875</v>
      </c>
      <c r="L459" s="21">
        <f t="shared" si="58"/>
        <v>1</v>
      </c>
      <c r="M459" s="22">
        <f>SUM(G$401:G459)-SUM(H$401:H459)</f>
        <v>17321.7</v>
      </c>
      <c r="N459" s="21"/>
      <c r="O459" s="21"/>
      <c r="P459" s="21"/>
      <c r="Q459" s="21"/>
    </row>
    <row r="460" spans="4:17" hidden="1" x14ac:dyDescent="0.3">
      <c r="D460" s="22" t="str">
        <f t="shared" si="54"/>
        <v/>
      </c>
      <c r="E460" s="21">
        <f t="shared" si="59"/>
        <v>59</v>
      </c>
      <c r="F460" s="22">
        <f t="shared" si="60"/>
        <v>72300</v>
      </c>
      <c r="G460" s="24">
        <f t="shared" si="55"/>
        <v>272.25</v>
      </c>
      <c r="H460" s="24">
        <f t="shared" si="56"/>
        <v>6.0500000000000052</v>
      </c>
      <c r="I460" s="24">
        <f t="shared" si="61"/>
        <v>300</v>
      </c>
      <c r="J460" s="22">
        <f t="shared" si="57"/>
        <v>572.25</v>
      </c>
      <c r="K460" s="22">
        <f t="shared" si="62"/>
        <v>300.02278124999998</v>
      </c>
      <c r="L460" s="21">
        <f t="shared" si="58"/>
        <v>1</v>
      </c>
      <c r="M460" s="22">
        <f>SUM(G$401:G460)-SUM(H$401:H460)</f>
        <v>17587.900000000001</v>
      </c>
      <c r="N460" s="21"/>
      <c r="O460" s="21"/>
      <c r="P460" s="21"/>
      <c r="Q460" s="21"/>
    </row>
    <row r="461" spans="4:17" hidden="1" x14ac:dyDescent="0.3">
      <c r="D461" s="22" t="str">
        <f t="shared" si="54"/>
        <v/>
      </c>
      <c r="E461" s="21">
        <f t="shared" si="59"/>
        <v>60</v>
      </c>
      <c r="F461" s="22">
        <f t="shared" si="60"/>
        <v>72000</v>
      </c>
      <c r="G461" s="24">
        <f t="shared" si="55"/>
        <v>271.125</v>
      </c>
      <c r="H461" s="24">
        <f t="shared" si="56"/>
        <v>6.0250000000000057</v>
      </c>
      <c r="I461" s="24">
        <f t="shared" si="61"/>
        <v>300</v>
      </c>
      <c r="J461" s="22">
        <f t="shared" si="57"/>
        <v>571.125</v>
      </c>
      <c r="K461" s="22">
        <f t="shared" si="62"/>
        <v>300.02268750000002</v>
      </c>
      <c r="L461" s="21">
        <f t="shared" si="58"/>
        <v>1</v>
      </c>
      <c r="M461" s="22">
        <f>SUM(G$401:G461)-SUM(H$401:H461)</f>
        <v>17853</v>
      </c>
      <c r="N461" s="21"/>
      <c r="O461" s="21"/>
      <c r="P461" s="21"/>
      <c r="Q461" s="21"/>
    </row>
    <row r="462" spans="4:17" hidden="1" x14ac:dyDescent="0.3">
      <c r="D462" s="22" t="str">
        <f t="shared" si="54"/>
        <v/>
      </c>
      <c r="E462" s="21">
        <f t="shared" si="59"/>
        <v>61</v>
      </c>
      <c r="F462" s="22">
        <f t="shared" si="60"/>
        <v>71700</v>
      </c>
      <c r="G462" s="24">
        <f t="shared" si="55"/>
        <v>270</v>
      </c>
      <c r="H462" s="24">
        <f t="shared" si="56"/>
        <v>6.0000000000000044</v>
      </c>
      <c r="I462" s="24">
        <f t="shared" si="61"/>
        <v>300</v>
      </c>
      <c r="J462" s="22">
        <f t="shared" si="57"/>
        <v>570</v>
      </c>
      <c r="K462" s="22">
        <f t="shared" si="62"/>
        <v>300.02259375</v>
      </c>
      <c r="L462" s="21">
        <f t="shared" si="58"/>
        <v>1</v>
      </c>
      <c r="M462" s="22">
        <f>SUM(G$401:G462)-SUM(H$401:H462)</f>
        <v>18117</v>
      </c>
      <c r="N462" s="21"/>
      <c r="O462" s="21"/>
      <c r="P462" s="21"/>
      <c r="Q462" s="21"/>
    </row>
    <row r="463" spans="4:17" hidden="1" x14ac:dyDescent="0.3">
      <c r="D463" s="22" t="str">
        <f t="shared" si="54"/>
        <v/>
      </c>
      <c r="E463" s="21">
        <f t="shared" si="59"/>
        <v>62</v>
      </c>
      <c r="F463" s="22">
        <f t="shared" si="60"/>
        <v>71400</v>
      </c>
      <c r="G463" s="24">
        <f t="shared" si="55"/>
        <v>268.875</v>
      </c>
      <c r="H463" s="24">
        <f t="shared" si="56"/>
        <v>5.975000000000005</v>
      </c>
      <c r="I463" s="24">
        <f t="shared" si="61"/>
        <v>300</v>
      </c>
      <c r="J463" s="22">
        <f t="shared" si="57"/>
        <v>568.875</v>
      </c>
      <c r="K463" s="22">
        <f t="shared" si="62"/>
        <v>300.02249999999998</v>
      </c>
      <c r="L463" s="21">
        <f t="shared" si="58"/>
        <v>1</v>
      </c>
      <c r="M463" s="22">
        <f>SUM(G$401:G463)-SUM(H$401:H463)</f>
        <v>18379.900000000001</v>
      </c>
      <c r="N463" s="21"/>
      <c r="O463" s="21"/>
      <c r="P463" s="21"/>
      <c r="Q463" s="21"/>
    </row>
    <row r="464" spans="4:17" hidden="1" x14ac:dyDescent="0.3">
      <c r="D464" s="22" t="str">
        <f t="shared" si="54"/>
        <v/>
      </c>
      <c r="E464" s="21">
        <f t="shared" si="59"/>
        <v>63</v>
      </c>
      <c r="F464" s="22">
        <f t="shared" si="60"/>
        <v>71100</v>
      </c>
      <c r="G464" s="24">
        <f t="shared" si="55"/>
        <v>267.75</v>
      </c>
      <c r="H464" s="24">
        <f t="shared" si="56"/>
        <v>5.9500000000000055</v>
      </c>
      <c r="I464" s="24">
        <f t="shared" si="61"/>
        <v>300</v>
      </c>
      <c r="J464" s="22">
        <f t="shared" si="57"/>
        <v>567.75</v>
      </c>
      <c r="K464" s="22">
        <f t="shared" si="62"/>
        <v>300.02240625000002</v>
      </c>
      <c r="L464" s="21">
        <f t="shared" si="58"/>
        <v>1</v>
      </c>
      <c r="M464" s="22">
        <f>SUM(G$401:G464)-SUM(H$401:H464)</f>
        <v>18641.7</v>
      </c>
      <c r="N464" s="21"/>
      <c r="O464" s="21"/>
      <c r="P464" s="21"/>
      <c r="Q464" s="21"/>
    </row>
    <row r="465" spans="4:17" hidden="1" x14ac:dyDescent="0.3">
      <c r="D465" s="22" t="str">
        <f t="shared" si="54"/>
        <v/>
      </c>
      <c r="E465" s="21">
        <f t="shared" si="59"/>
        <v>64</v>
      </c>
      <c r="F465" s="22">
        <f t="shared" si="60"/>
        <v>70800</v>
      </c>
      <c r="G465" s="24">
        <f t="shared" si="55"/>
        <v>266.625</v>
      </c>
      <c r="H465" s="24">
        <f t="shared" si="56"/>
        <v>5.9250000000000052</v>
      </c>
      <c r="I465" s="24">
        <f t="shared" si="61"/>
        <v>300</v>
      </c>
      <c r="J465" s="22">
        <f t="shared" si="57"/>
        <v>566.625</v>
      </c>
      <c r="K465" s="22">
        <f t="shared" si="62"/>
        <v>300.0223125</v>
      </c>
      <c r="L465" s="21">
        <f t="shared" si="58"/>
        <v>1</v>
      </c>
      <c r="M465" s="22">
        <f>SUM(G$401:G465)-SUM(H$401:H465)</f>
        <v>18902.400000000001</v>
      </c>
      <c r="N465" s="21"/>
      <c r="O465" s="21"/>
      <c r="P465" s="21"/>
      <c r="Q465" s="21"/>
    </row>
    <row r="466" spans="4:17" hidden="1" x14ac:dyDescent="0.3">
      <c r="D466" s="22" t="str">
        <f t="shared" ref="D466:D529" si="63">IF(E466=$F$13*$B$12,M466,"")</f>
        <v/>
      </c>
      <c r="E466" s="21">
        <f t="shared" si="59"/>
        <v>65</v>
      </c>
      <c r="F466" s="22">
        <f t="shared" si="60"/>
        <v>70500</v>
      </c>
      <c r="G466" s="24">
        <f t="shared" ref="G466:G529" si="64">IF($E466="","",$F465*$F$16/$B$12)</f>
        <v>265.5</v>
      </c>
      <c r="H466" s="24">
        <f t="shared" ref="H466:H529" si="65">IF($E466="","",$F465*$B$19/$B$12)</f>
        <v>5.9000000000000057</v>
      </c>
      <c r="I466" s="24">
        <f t="shared" si="61"/>
        <v>300</v>
      </c>
      <c r="J466" s="22">
        <f t="shared" ref="J466:J529" si="66">IF($E466="","",IF($L466=0,$F465*$F$16/$B$12,F465*$F$16/$B$12+$B$405))</f>
        <v>565.5</v>
      </c>
      <c r="K466" s="22">
        <f t="shared" si="62"/>
        <v>300.02221874999998</v>
      </c>
      <c r="L466" s="21">
        <f t="shared" ref="L466:L529" si="67">IF(E466=$F$15,1,0+L465)</f>
        <v>1</v>
      </c>
      <c r="M466" s="22">
        <f>SUM(G$401:G466)-SUM(H$401:H466)</f>
        <v>19162</v>
      </c>
      <c r="N466" s="21"/>
      <c r="O466" s="21"/>
      <c r="P466" s="21"/>
      <c r="Q466" s="21"/>
    </row>
    <row r="467" spans="4:17" hidden="1" x14ac:dyDescent="0.3">
      <c r="D467" s="22" t="str">
        <f t="shared" si="63"/>
        <v/>
      </c>
      <c r="E467" s="21">
        <f t="shared" ref="E467:E530" si="68">IF(E466="","",IF(E466+1&lt;=$B$10,E466+1,""))</f>
        <v>66</v>
      </c>
      <c r="F467" s="22">
        <f t="shared" ref="F467:F530" si="69">IF(E467="","",F466-I467)</f>
        <v>70200</v>
      </c>
      <c r="G467" s="24">
        <f t="shared" si="64"/>
        <v>264.375</v>
      </c>
      <c r="H467" s="24">
        <f t="shared" si="65"/>
        <v>5.8750000000000044</v>
      </c>
      <c r="I467" s="24">
        <f t="shared" ref="I467:I530" si="70">IF(E467="","",J467-G467)</f>
        <v>300</v>
      </c>
      <c r="J467" s="22">
        <f t="shared" si="66"/>
        <v>564.375</v>
      </c>
      <c r="K467" s="22">
        <f t="shared" ref="K467:K530" si="71">IF($E467="","",IF($L467=0,$F466*$B$19/$B$12,G466*$B$19/$B$12+$B$405))</f>
        <v>300.02212500000002</v>
      </c>
      <c r="L467" s="21">
        <f t="shared" si="67"/>
        <v>1</v>
      </c>
      <c r="M467" s="22">
        <f>SUM(G$401:G467)-SUM(H$401:H467)</f>
        <v>19420.5</v>
      </c>
      <c r="N467" s="21"/>
      <c r="O467" s="21"/>
      <c r="P467" s="21"/>
      <c r="Q467" s="21"/>
    </row>
    <row r="468" spans="4:17" hidden="1" x14ac:dyDescent="0.3">
      <c r="D468" s="22" t="str">
        <f t="shared" si="63"/>
        <v/>
      </c>
      <c r="E468" s="21">
        <f t="shared" si="68"/>
        <v>67</v>
      </c>
      <c r="F468" s="22">
        <f t="shared" si="69"/>
        <v>69900</v>
      </c>
      <c r="G468" s="24">
        <f t="shared" si="64"/>
        <v>263.25</v>
      </c>
      <c r="H468" s="24">
        <f t="shared" si="65"/>
        <v>5.850000000000005</v>
      </c>
      <c r="I468" s="24">
        <f t="shared" si="70"/>
        <v>300</v>
      </c>
      <c r="J468" s="22">
        <f t="shared" si="66"/>
        <v>563.25</v>
      </c>
      <c r="K468" s="22">
        <f t="shared" si="71"/>
        <v>300.02203125</v>
      </c>
      <c r="L468" s="21">
        <f t="shared" si="67"/>
        <v>1</v>
      </c>
      <c r="M468" s="22">
        <f>SUM(G$401:G468)-SUM(H$401:H468)</f>
        <v>19677.900000000001</v>
      </c>
      <c r="N468" s="21"/>
      <c r="O468" s="21"/>
      <c r="P468" s="21"/>
      <c r="Q468" s="21"/>
    </row>
    <row r="469" spans="4:17" hidden="1" x14ac:dyDescent="0.3">
      <c r="D469" s="22" t="str">
        <f t="shared" si="63"/>
        <v/>
      </c>
      <c r="E469" s="21">
        <f t="shared" si="68"/>
        <v>68</v>
      </c>
      <c r="F469" s="22">
        <f t="shared" si="69"/>
        <v>69600</v>
      </c>
      <c r="G469" s="24">
        <f t="shared" si="64"/>
        <v>262.125</v>
      </c>
      <c r="H469" s="24">
        <f t="shared" si="65"/>
        <v>5.8250000000000055</v>
      </c>
      <c r="I469" s="24">
        <f t="shared" si="70"/>
        <v>300</v>
      </c>
      <c r="J469" s="22">
        <f t="shared" si="66"/>
        <v>562.125</v>
      </c>
      <c r="K469" s="22">
        <f t="shared" si="71"/>
        <v>300.02193749999998</v>
      </c>
      <c r="L469" s="21">
        <f t="shared" si="67"/>
        <v>1</v>
      </c>
      <c r="M469" s="22">
        <f>SUM(G$401:G469)-SUM(H$401:H469)</f>
        <v>19934.2</v>
      </c>
      <c r="N469" s="21"/>
      <c r="O469" s="21"/>
      <c r="P469" s="21"/>
      <c r="Q469" s="21"/>
    </row>
    <row r="470" spans="4:17" hidden="1" x14ac:dyDescent="0.3">
      <c r="D470" s="22" t="str">
        <f t="shared" si="63"/>
        <v/>
      </c>
      <c r="E470" s="21">
        <f t="shared" si="68"/>
        <v>69</v>
      </c>
      <c r="F470" s="22">
        <f t="shared" si="69"/>
        <v>69300</v>
      </c>
      <c r="G470" s="24">
        <f t="shared" si="64"/>
        <v>261</v>
      </c>
      <c r="H470" s="24">
        <f t="shared" si="65"/>
        <v>5.8000000000000052</v>
      </c>
      <c r="I470" s="24">
        <f t="shared" si="70"/>
        <v>300</v>
      </c>
      <c r="J470" s="22">
        <f t="shared" si="66"/>
        <v>561</v>
      </c>
      <c r="K470" s="22">
        <f t="shared" si="71"/>
        <v>300.02184375000002</v>
      </c>
      <c r="L470" s="21">
        <f t="shared" si="67"/>
        <v>1</v>
      </c>
      <c r="M470" s="22">
        <f>SUM(G$401:G470)-SUM(H$401:H470)</f>
        <v>20189.400000000001</v>
      </c>
      <c r="N470" s="21"/>
      <c r="O470" s="21"/>
      <c r="P470" s="21"/>
      <c r="Q470" s="21"/>
    </row>
    <row r="471" spans="4:17" hidden="1" x14ac:dyDescent="0.3">
      <c r="D471" s="22" t="str">
        <f t="shared" si="63"/>
        <v/>
      </c>
      <c r="E471" s="21">
        <f t="shared" si="68"/>
        <v>70</v>
      </c>
      <c r="F471" s="22">
        <f t="shared" si="69"/>
        <v>69000</v>
      </c>
      <c r="G471" s="24">
        <f t="shared" si="64"/>
        <v>259.875</v>
      </c>
      <c r="H471" s="24">
        <f t="shared" si="65"/>
        <v>5.7750000000000057</v>
      </c>
      <c r="I471" s="24">
        <f t="shared" si="70"/>
        <v>300</v>
      </c>
      <c r="J471" s="22">
        <f t="shared" si="66"/>
        <v>559.875</v>
      </c>
      <c r="K471" s="22">
        <f t="shared" si="71"/>
        <v>300.02175</v>
      </c>
      <c r="L471" s="21">
        <f t="shared" si="67"/>
        <v>1</v>
      </c>
      <c r="M471" s="22">
        <f>SUM(G$401:G471)-SUM(H$401:H471)</f>
        <v>20443.5</v>
      </c>
      <c r="N471" s="21"/>
      <c r="O471" s="21"/>
      <c r="P471" s="21"/>
      <c r="Q471" s="21"/>
    </row>
    <row r="472" spans="4:17" hidden="1" x14ac:dyDescent="0.3">
      <c r="D472" s="22" t="str">
        <f t="shared" si="63"/>
        <v/>
      </c>
      <c r="E472" s="21">
        <f t="shared" si="68"/>
        <v>71</v>
      </c>
      <c r="F472" s="22">
        <f t="shared" si="69"/>
        <v>68700</v>
      </c>
      <c r="G472" s="24">
        <f t="shared" si="64"/>
        <v>258.75</v>
      </c>
      <c r="H472" s="24">
        <f t="shared" si="65"/>
        <v>5.7500000000000044</v>
      </c>
      <c r="I472" s="24">
        <f t="shared" si="70"/>
        <v>300</v>
      </c>
      <c r="J472" s="22">
        <f t="shared" si="66"/>
        <v>558.75</v>
      </c>
      <c r="K472" s="22">
        <f t="shared" si="71"/>
        <v>300.02165624999998</v>
      </c>
      <c r="L472" s="21">
        <f t="shared" si="67"/>
        <v>1</v>
      </c>
      <c r="M472" s="22">
        <f>SUM(G$401:G472)-SUM(H$401:H472)</f>
        <v>20696.5</v>
      </c>
      <c r="N472" s="21"/>
      <c r="O472" s="21"/>
      <c r="P472" s="21"/>
      <c r="Q472" s="21"/>
    </row>
    <row r="473" spans="4:17" hidden="1" x14ac:dyDescent="0.3">
      <c r="D473" s="22" t="str">
        <f t="shared" si="63"/>
        <v/>
      </c>
      <c r="E473" s="21">
        <f t="shared" si="68"/>
        <v>72</v>
      </c>
      <c r="F473" s="22">
        <f t="shared" si="69"/>
        <v>68400</v>
      </c>
      <c r="G473" s="24">
        <f t="shared" si="64"/>
        <v>257.625</v>
      </c>
      <c r="H473" s="24">
        <f t="shared" si="65"/>
        <v>5.725000000000005</v>
      </c>
      <c r="I473" s="24">
        <f t="shared" si="70"/>
        <v>300</v>
      </c>
      <c r="J473" s="22">
        <f t="shared" si="66"/>
        <v>557.625</v>
      </c>
      <c r="K473" s="22">
        <f t="shared" si="71"/>
        <v>300.02156250000002</v>
      </c>
      <c r="L473" s="21">
        <f t="shared" si="67"/>
        <v>1</v>
      </c>
      <c r="M473" s="22">
        <f>SUM(G$401:G473)-SUM(H$401:H473)</f>
        <v>20948.400000000001</v>
      </c>
      <c r="N473" s="21"/>
      <c r="O473" s="21"/>
      <c r="P473" s="21"/>
      <c r="Q473" s="21"/>
    </row>
    <row r="474" spans="4:17" hidden="1" x14ac:dyDescent="0.3">
      <c r="D474" s="22" t="str">
        <f t="shared" si="63"/>
        <v/>
      </c>
      <c r="E474" s="21">
        <f t="shared" si="68"/>
        <v>73</v>
      </c>
      <c r="F474" s="22">
        <f t="shared" si="69"/>
        <v>68100</v>
      </c>
      <c r="G474" s="24">
        <f t="shared" si="64"/>
        <v>256.5</v>
      </c>
      <c r="H474" s="24">
        <f t="shared" si="65"/>
        <v>5.7000000000000055</v>
      </c>
      <c r="I474" s="24">
        <f t="shared" si="70"/>
        <v>300</v>
      </c>
      <c r="J474" s="22">
        <f t="shared" si="66"/>
        <v>556.5</v>
      </c>
      <c r="K474" s="22">
        <f t="shared" si="71"/>
        <v>300.02146875</v>
      </c>
      <c r="L474" s="21">
        <f t="shared" si="67"/>
        <v>1</v>
      </c>
      <c r="M474" s="22">
        <f>SUM(G$401:G474)-SUM(H$401:H474)</f>
        <v>21199.200000000001</v>
      </c>
      <c r="N474" s="21"/>
      <c r="O474" s="21"/>
      <c r="P474" s="21"/>
      <c r="Q474" s="21"/>
    </row>
    <row r="475" spans="4:17" hidden="1" x14ac:dyDescent="0.3">
      <c r="D475" s="22" t="str">
        <f t="shared" si="63"/>
        <v/>
      </c>
      <c r="E475" s="21">
        <f t="shared" si="68"/>
        <v>74</v>
      </c>
      <c r="F475" s="22">
        <f t="shared" si="69"/>
        <v>67800</v>
      </c>
      <c r="G475" s="24">
        <f t="shared" si="64"/>
        <v>255.375</v>
      </c>
      <c r="H475" s="24">
        <f t="shared" si="65"/>
        <v>5.6750000000000052</v>
      </c>
      <c r="I475" s="24">
        <f t="shared" si="70"/>
        <v>300</v>
      </c>
      <c r="J475" s="22">
        <f t="shared" si="66"/>
        <v>555.375</v>
      </c>
      <c r="K475" s="22">
        <f t="shared" si="71"/>
        <v>300.02137499999998</v>
      </c>
      <c r="L475" s="21">
        <f t="shared" si="67"/>
        <v>1</v>
      </c>
      <c r="M475" s="22">
        <f>SUM(G$401:G475)-SUM(H$401:H475)</f>
        <v>21448.9</v>
      </c>
      <c r="N475" s="21"/>
      <c r="O475" s="21"/>
      <c r="P475" s="21"/>
      <c r="Q475" s="21"/>
    </row>
    <row r="476" spans="4:17" hidden="1" x14ac:dyDescent="0.3">
      <c r="D476" s="22" t="str">
        <f t="shared" si="63"/>
        <v/>
      </c>
      <c r="E476" s="21">
        <f t="shared" si="68"/>
        <v>75</v>
      </c>
      <c r="F476" s="22">
        <f t="shared" si="69"/>
        <v>67500</v>
      </c>
      <c r="G476" s="24">
        <f t="shared" si="64"/>
        <v>254.25</v>
      </c>
      <c r="H476" s="24">
        <f t="shared" si="65"/>
        <v>5.6500000000000048</v>
      </c>
      <c r="I476" s="24">
        <f t="shared" si="70"/>
        <v>300</v>
      </c>
      <c r="J476" s="22">
        <f t="shared" si="66"/>
        <v>554.25</v>
      </c>
      <c r="K476" s="22">
        <f t="shared" si="71"/>
        <v>300.02128125000002</v>
      </c>
      <c r="L476" s="21">
        <f t="shared" si="67"/>
        <v>1</v>
      </c>
      <c r="M476" s="22">
        <f>SUM(G$401:G476)-SUM(H$401:H476)</f>
        <v>21697.5</v>
      </c>
      <c r="N476" s="21"/>
      <c r="O476" s="21"/>
      <c r="P476" s="21"/>
      <c r="Q476" s="21"/>
    </row>
    <row r="477" spans="4:17" hidden="1" x14ac:dyDescent="0.3">
      <c r="D477" s="22" t="str">
        <f t="shared" si="63"/>
        <v/>
      </c>
      <c r="E477" s="21">
        <f t="shared" si="68"/>
        <v>76</v>
      </c>
      <c r="F477" s="22">
        <f t="shared" si="69"/>
        <v>67200</v>
      </c>
      <c r="G477" s="24">
        <f t="shared" si="64"/>
        <v>253.125</v>
      </c>
      <c r="H477" s="24">
        <f t="shared" si="65"/>
        <v>5.6250000000000044</v>
      </c>
      <c r="I477" s="24">
        <f t="shared" si="70"/>
        <v>300</v>
      </c>
      <c r="J477" s="22">
        <f t="shared" si="66"/>
        <v>553.125</v>
      </c>
      <c r="K477" s="22">
        <f t="shared" si="71"/>
        <v>300.0211875</v>
      </c>
      <c r="L477" s="21">
        <f t="shared" si="67"/>
        <v>1</v>
      </c>
      <c r="M477" s="22">
        <f>SUM(G$401:G477)-SUM(H$401:H477)</f>
        <v>21945</v>
      </c>
      <c r="N477" s="21"/>
      <c r="O477" s="21"/>
      <c r="P477" s="21"/>
      <c r="Q477" s="21"/>
    </row>
    <row r="478" spans="4:17" hidden="1" x14ac:dyDescent="0.3">
      <c r="D478" s="22" t="str">
        <f t="shared" si="63"/>
        <v/>
      </c>
      <c r="E478" s="21">
        <f t="shared" si="68"/>
        <v>77</v>
      </c>
      <c r="F478" s="22">
        <f t="shared" si="69"/>
        <v>66900</v>
      </c>
      <c r="G478" s="24">
        <f t="shared" si="64"/>
        <v>252</v>
      </c>
      <c r="H478" s="24">
        <f t="shared" si="65"/>
        <v>5.600000000000005</v>
      </c>
      <c r="I478" s="24">
        <f t="shared" si="70"/>
        <v>300</v>
      </c>
      <c r="J478" s="22">
        <f t="shared" si="66"/>
        <v>552</v>
      </c>
      <c r="K478" s="22">
        <f t="shared" si="71"/>
        <v>300.02109374999998</v>
      </c>
      <c r="L478" s="21">
        <f t="shared" si="67"/>
        <v>1</v>
      </c>
      <c r="M478" s="22">
        <f>SUM(G$401:G478)-SUM(H$401:H478)</f>
        <v>22191.4</v>
      </c>
      <c r="N478" s="21"/>
      <c r="O478" s="21"/>
      <c r="P478" s="21"/>
      <c r="Q478" s="21"/>
    </row>
    <row r="479" spans="4:17" hidden="1" x14ac:dyDescent="0.3">
      <c r="D479" s="22" t="str">
        <f t="shared" si="63"/>
        <v/>
      </c>
      <c r="E479" s="21">
        <f t="shared" si="68"/>
        <v>78</v>
      </c>
      <c r="F479" s="22">
        <f t="shared" si="69"/>
        <v>66600</v>
      </c>
      <c r="G479" s="24">
        <f t="shared" si="64"/>
        <v>250.875</v>
      </c>
      <c r="H479" s="24">
        <f t="shared" si="65"/>
        <v>5.5750000000000055</v>
      </c>
      <c r="I479" s="24">
        <f t="shared" si="70"/>
        <v>300</v>
      </c>
      <c r="J479" s="22">
        <f t="shared" si="66"/>
        <v>550.875</v>
      </c>
      <c r="K479" s="22">
        <f t="shared" si="71"/>
        <v>300.02100000000002</v>
      </c>
      <c r="L479" s="21">
        <f t="shared" si="67"/>
        <v>1</v>
      </c>
      <c r="M479" s="22">
        <f>SUM(G$401:G479)-SUM(H$401:H479)</f>
        <v>22436.7</v>
      </c>
      <c r="N479" s="21"/>
      <c r="O479" s="21"/>
      <c r="P479" s="21"/>
      <c r="Q479" s="21"/>
    </row>
    <row r="480" spans="4:17" hidden="1" x14ac:dyDescent="0.3">
      <c r="D480" s="22" t="str">
        <f t="shared" si="63"/>
        <v/>
      </c>
      <c r="E480" s="21">
        <f t="shared" si="68"/>
        <v>79</v>
      </c>
      <c r="F480" s="22">
        <f t="shared" si="69"/>
        <v>66300</v>
      </c>
      <c r="G480" s="24">
        <f t="shared" si="64"/>
        <v>249.75</v>
      </c>
      <c r="H480" s="24">
        <f t="shared" si="65"/>
        <v>5.5500000000000052</v>
      </c>
      <c r="I480" s="24">
        <f t="shared" si="70"/>
        <v>300</v>
      </c>
      <c r="J480" s="22">
        <f t="shared" si="66"/>
        <v>549.75</v>
      </c>
      <c r="K480" s="22">
        <f t="shared" si="71"/>
        <v>300.02090625</v>
      </c>
      <c r="L480" s="21">
        <f t="shared" si="67"/>
        <v>1</v>
      </c>
      <c r="M480" s="22">
        <f>SUM(G$401:G480)-SUM(H$401:H480)</f>
        <v>22680.9</v>
      </c>
      <c r="N480" s="21"/>
      <c r="O480" s="21"/>
      <c r="P480" s="21"/>
      <c r="Q480" s="21"/>
    </row>
    <row r="481" spans="4:17" hidden="1" x14ac:dyDescent="0.3">
      <c r="D481" s="22" t="str">
        <f t="shared" si="63"/>
        <v/>
      </c>
      <c r="E481" s="21">
        <f t="shared" si="68"/>
        <v>80</v>
      </c>
      <c r="F481" s="22">
        <f t="shared" si="69"/>
        <v>66000</v>
      </c>
      <c r="G481" s="24">
        <f t="shared" si="64"/>
        <v>248.625</v>
      </c>
      <c r="H481" s="24">
        <f t="shared" si="65"/>
        <v>5.5250000000000048</v>
      </c>
      <c r="I481" s="24">
        <f t="shared" si="70"/>
        <v>300</v>
      </c>
      <c r="J481" s="22">
        <f t="shared" si="66"/>
        <v>548.625</v>
      </c>
      <c r="K481" s="22">
        <f t="shared" si="71"/>
        <v>300.02081249999998</v>
      </c>
      <c r="L481" s="21">
        <f t="shared" si="67"/>
        <v>1</v>
      </c>
      <c r="M481" s="22">
        <f>SUM(G$401:G481)-SUM(H$401:H481)</f>
        <v>22924</v>
      </c>
      <c r="N481" s="21"/>
      <c r="O481" s="21"/>
      <c r="P481" s="21"/>
      <c r="Q481" s="21"/>
    </row>
    <row r="482" spans="4:17" hidden="1" x14ac:dyDescent="0.3">
      <c r="D482" s="22" t="str">
        <f t="shared" si="63"/>
        <v/>
      </c>
      <c r="E482" s="21">
        <f t="shared" si="68"/>
        <v>81</v>
      </c>
      <c r="F482" s="22">
        <f t="shared" si="69"/>
        <v>65700</v>
      </c>
      <c r="G482" s="24">
        <f t="shared" si="64"/>
        <v>247.5</v>
      </c>
      <c r="H482" s="24">
        <f t="shared" si="65"/>
        <v>5.5000000000000044</v>
      </c>
      <c r="I482" s="24">
        <f t="shared" si="70"/>
        <v>300</v>
      </c>
      <c r="J482" s="22">
        <f t="shared" si="66"/>
        <v>547.5</v>
      </c>
      <c r="K482" s="22">
        <f t="shared" si="71"/>
        <v>300.02071875000001</v>
      </c>
      <c r="L482" s="21">
        <f t="shared" si="67"/>
        <v>1</v>
      </c>
      <c r="M482" s="22">
        <f>SUM(G$401:G482)-SUM(H$401:H482)</f>
        <v>23166</v>
      </c>
      <c r="N482" s="21"/>
      <c r="O482" s="21"/>
      <c r="P482" s="21"/>
      <c r="Q482" s="21"/>
    </row>
    <row r="483" spans="4:17" hidden="1" x14ac:dyDescent="0.3">
      <c r="D483" s="22" t="str">
        <f t="shared" si="63"/>
        <v/>
      </c>
      <c r="E483" s="21">
        <f t="shared" si="68"/>
        <v>82</v>
      </c>
      <c r="F483" s="22">
        <f t="shared" si="69"/>
        <v>65400</v>
      </c>
      <c r="G483" s="24">
        <f t="shared" si="64"/>
        <v>246.375</v>
      </c>
      <c r="H483" s="24">
        <f t="shared" si="65"/>
        <v>5.475000000000005</v>
      </c>
      <c r="I483" s="24">
        <f t="shared" si="70"/>
        <v>300</v>
      </c>
      <c r="J483" s="22">
        <f t="shared" si="66"/>
        <v>546.375</v>
      </c>
      <c r="K483" s="22">
        <f t="shared" si="71"/>
        <v>300.020625</v>
      </c>
      <c r="L483" s="21">
        <f t="shared" si="67"/>
        <v>1</v>
      </c>
      <c r="M483" s="22">
        <f>SUM(G$401:G483)-SUM(H$401:H483)</f>
        <v>23406.9</v>
      </c>
      <c r="N483" s="21"/>
      <c r="O483" s="21"/>
      <c r="P483" s="21"/>
      <c r="Q483" s="21"/>
    </row>
    <row r="484" spans="4:17" hidden="1" x14ac:dyDescent="0.3">
      <c r="D484" s="22" t="str">
        <f t="shared" si="63"/>
        <v/>
      </c>
      <c r="E484" s="21">
        <f t="shared" si="68"/>
        <v>83</v>
      </c>
      <c r="F484" s="22">
        <f t="shared" si="69"/>
        <v>65100</v>
      </c>
      <c r="G484" s="24">
        <f t="shared" si="64"/>
        <v>245.25</v>
      </c>
      <c r="H484" s="24">
        <f t="shared" si="65"/>
        <v>5.4500000000000055</v>
      </c>
      <c r="I484" s="24">
        <f t="shared" si="70"/>
        <v>300</v>
      </c>
      <c r="J484" s="22">
        <f t="shared" si="66"/>
        <v>545.25</v>
      </c>
      <c r="K484" s="22">
        <f t="shared" si="71"/>
        <v>300.02053124999998</v>
      </c>
      <c r="L484" s="21">
        <f t="shared" si="67"/>
        <v>1</v>
      </c>
      <c r="M484" s="22">
        <f>SUM(G$401:G484)-SUM(H$401:H484)</f>
        <v>23646.7</v>
      </c>
      <c r="N484" s="21"/>
      <c r="O484" s="21"/>
      <c r="P484" s="21"/>
      <c r="Q484" s="21"/>
    </row>
    <row r="485" spans="4:17" hidden="1" x14ac:dyDescent="0.3">
      <c r="D485" s="22" t="str">
        <f t="shared" si="63"/>
        <v/>
      </c>
      <c r="E485" s="21">
        <f t="shared" si="68"/>
        <v>84</v>
      </c>
      <c r="F485" s="22">
        <f t="shared" si="69"/>
        <v>64800</v>
      </c>
      <c r="G485" s="24">
        <f t="shared" si="64"/>
        <v>244.125</v>
      </c>
      <c r="H485" s="24">
        <f t="shared" si="65"/>
        <v>5.4250000000000043</v>
      </c>
      <c r="I485" s="24">
        <f t="shared" si="70"/>
        <v>300</v>
      </c>
      <c r="J485" s="22">
        <f t="shared" si="66"/>
        <v>544.125</v>
      </c>
      <c r="K485" s="22">
        <f t="shared" si="71"/>
        <v>300.02043750000001</v>
      </c>
      <c r="L485" s="21">
        <f t="shared" si="67"/>
        <v>1</v>
      </c>
      <c r="M485" s="22">
        <f>SUM(G$401:G485)-SUM(H$401:H485)</f>
        <v>23885.4</v>
      </c>
      <c r="N485" s="21"/>
      <c r="O485" s="21"/>
      <c r="P485" s="21"/>
      <c r="Q485" s="21"/>
    </row>
    <row r="486" spans="4:17" hidden="1" x14ac:dyDescent="0.3">
      <c r="D486" s="22" t="str">
        <f t="shared" si="63"/>
        <v/>
      </c>
      <c r="E486" s="21">
        <f t="shared" si="68"/>
        <v>85</v>
      </c>
      <c r="F486" s="22">
        <f t="shared" si="69"/>
        <v>64500</v>
      </c>
      <c r="G486" s="24">
        <f t="shared" si="64"/>
        <v>243</v>
      </c>
      <c r="H486" s="24">
        <f t="shared" si="65"/>
        <v>5.4000000000000048</v>
      </c>
      <c r="I486" s="24">
        <f t="shared" si="70"/>
        <v>300</v>
      </c>
      <c r="J486" s="22">
        <f t="shared" si="66"/>
        <v>543</v>
      </c>
      <c r="K486" s="22">
        <f t="shared" si="71"/>
        <v>300.02034374999999</v>
      </c>
      <c r="L486" s="21">
        <f t="shared" si="67"/>
        <v>1</v>
      </c>
      <c r="M486" s="22">
        <f>SUM(G$401:G486)-SUM(H$401:H486)</f>
        <v>24123</v>
      </c>
      <c r="N486" s="21"/>
      <c r="O486" s="21"/>
      <c r="P486" s="21"/>
      <c r="Q486" s="21"/>
    </row>
    <row r="487" spans="4:17" hidden="1" x14ac:dyDescent="0.3">
      <c r="D487" s="22" t="str">
        <f t="shared" si="63"/>
        <v/>
      </c>
      <c r="E487" s="21">
        <f t="shared" si="68"/>
        <v>86</v>
      </c>
      <c r="F487" s="22">
        <f t="shared" si="69"/>
        <v>64200</v>
      </c>
      <c r="G487" s="24">
        <f t="shared" si="64"/>
        <v>241.875</v>
      </c>
      <c r="H487" s="24">
        <f t="shared" si="65"/>
        <v>5.3750000000000044</v>
      </c>
      <c r="I487" s="24">
        <f t="shared" si="70"/>
        <v>300</v>
      </c>
      <c r="J487" s="22">
        <f t="shared" si="66"/>
        <v>541.875</v>
      </c>
      <c r="K487" s="22">
        <f t="shared" si="71"/>
        <v>300.02024999999998</v>
      </c>
      <c r="L487" s="21">
        <f t="shared" si="67"/>
        <v>1</v>
      </c>
      <c r="M487" s="22">
        <f>SUM(G$401:G487)-SUM(H$401:H487)</f>
        <v>24359.5</v>
      </c>
      <c r="N487" s="21"/>
      <c r="O487" s="21"/>
      <c r="P487" s="21"/>
      <c r="Q487" s="21"/>
    </row>
    <row r="488" spans="4:17" hidden="1" x14ac:dyDescent="0.3">
      <c r="D488" s="22" t="str">
        <f t="shared" si="63"/>
        <v/>
      </c>
      <c r="E488" s="21">
        <f t="shared" si="68"/>
        <v>87</v>
      </c>
      <c r="F488" s="22">
        <f t="shared" si="69"/>
        <v>63900</v>
      </c>
      <c r="G488" s="24">
        <f t="shared" si="64"/>
        <v>240.75</v>
      </c>
      <c r="H488" s="24">
        <f t="shared" si="65"/>
        <v>5.350000000000005</v>
      </c>
      <c r="I488" s="24">
        <f t="shared" si="70"/>
        <v>300</v>
      </c>
      <c r="J488" s="22">
        <f t="shared" si="66"/>
        <v>540.75</v>
      </c>
      <c r="K488" s="22">
        <f t="shared" si="71"/>
        <v>300.02015625000001</v>
      </c>
      <c r="L488" s="21">
        <f t="shared" si="67"/>
        <v>1</v>
      </c>
      <c r="M488" s="22">
        <f>SUM(G$401:G488)-SUM(H$401:H488)</f>
        <v>24594.9</v>
      </c>
      <c r="N488" s="21"/>
      <c r="O488" s="21"/>
      <c r="P488" s="21"/>
      <c r="Q488" s="21"/>
    </row>
    <row r="489" spans="4:17" hidden="1" x14ac:dyDescent="0.3">
      <c r="D489" s="22" t="str">
        <f t="shared" si="63"/>
        <v/>
      </c>
      <c r="E489" s="21">
        <f t="shared" si="68"/>
        <v>88</v>
      </c>
      <c r="F489" s="22">
        <f t="shared" si="69"/>
        <v>63600</v>
      </c>
      <c r="G489" s="24">
        <f t="shared" si="64"/>
        <v>239.625</v>
      </c>
      <c r="H489" s="24">
        <f t="shared" si="65"/>
        <v>5.3250000000000046</v>
      </c>
      <c r="I489" s="24">
        <f t="shared" si="70"/>
        <v>300</v>
      </c>
      <c r="J489" s="22">
        <f t="shared" si="66"/>
        <v>539.625</v>
      </c>
      <c r="K489" s="22">
        <f t="shared" si="71"/>
        <v>300.02006249999999</v>
      </c>
      <c r="L489" s="21">
        <f t="shared" si="67"/>
        <v>1</v>
      </c>
      <c r="M489" s="22">
        <f>SUM(G$401:G489)-SUM(H$401:H489)</f>
        <v>24829.200000000001</v>
      </c>
      <c r="N489" s="21"/>
      <c r="O489" s="21"/>
      <c r="P489" s="21"/>
      <c r="Q489" s="21"/>
    </row>
    <row r="490" spans="4:17" hidden="1" x14ac:dyDescent="0.3">
      <c r="D490" s="22" t="str">
        <f t="shared" si="63"/>
        <v/>
      </c>
      <c r="E490" s="21">
        <f t="shared" si="68"/>
        <v>89</v>
      </c>
      <c r="F490" s="22">
        <f t="shared" si="69"/>
        <v>63300</v>
      </c>
      <c r="G490" s="24">
        <f t="shared" si="64"/>
        <v>238.5</v>
      </c>
      <c r="H490" s="24">
        <f t="shared" si="65"/>
        <v>5.3000000000000052</v>
      </c>
      <c r="I490" s="24">
        <f t="shared" si="70"/>
        <v>300</v>
      </c>
      <c r="J490" s="22">
        <f t="shared" si="66"/>
        <v>538.5</v>
      </c>
      <c r="K490" s="22">
        <f t="shared" si="71"/>
        <v>300.01996874999998</v>
      </c>
      <c r="L490" s="21">
        <f t="shared" si="67"/>
        <v>1</v>
      </c>
      <c r="M490" s="22">
        <f>SUM(G$401:G490)-SUM(H$401:H490)</f>
        <v>25062.400000000001</v>
      </c>
      <c r="N490" s="21"/>
      <c r="O490" s="21"/>
      <c r="P490" s="21"/>
      <c r="Q490" s="21"/>
    </row>
    <row r="491" spans="4:17" hidden="1" x14ac:dyDescent="0.3">
      <c r="D491" s="22" t="str">
        <f t="shared" si="63"/>
        <v/>
      </c>
      <c r="E491" s="21">
        <f t="shared" si="68"/>
        <v>90</v>
      </c>
      <c r="F491" s="22">
        <f t="shared" si="69"/>
        <v>63000</v>
      </c>
      <c r="G491" s="24">
        <f t="shared" si="64"/>
        <v>237.375</v>
      </c>
      <c r="H491" s="24">
        <f t="shared" si="65"/>
        <v>5.2750000000000048</v>
      </c>
      <c r="I491" s="24">
        <f t="shared" si="70"/>
        <v>300</v>
      </c>
      <c r="J491" s="22">
        <f t="shared" si="66"/>
        <v>537.375</v>
      </c>
      <c r="K491" s="22">
        <f t="shared" si="71"/>
        <v>300.01987500000001</v>
      </c>
      <c r="L491" s="21">
        <f t="shared" si="67"/>
        <v>1</v>
      </c>
      <c r="M491" s="22">
        <f>SUM(G$401:G491)-SUM(H$401:H491)</f>
        <v>25294.5</v>
      </c>
      <c r="N491" s="21"/>
      <c r="O491" s="21"/>
      <c r="P491" s="21"/>
      <c r="Q491" s="21"/>
    </row>
    <row r="492" spans="4:17" hidden="1" x14ac:dyDescent="0.3">
      <c r="D492" s="22" t="str">
        <f t="shared" si="63"/>
        <v/>
      </c>
      <c r="E492" s="21">
        <f t="shared" si="68"/>
        <v>91</v>
      </c>
      <c r="F492" s="22">
        <f t="shared" si="69"/>
        <v>62700</v>
      </c>
      <c r="G492" s="24">
        <f t="shared" si="64"/>
        <v>236.25</v>
      </c>
      <c r="H492" s="24">
        <f t="shared" si="65"/>
        <v>5.2500000000000044</v>
      </c>
      <c r="I492" s="24">
        <f t="shared" si="70"/>
        <v>300</v>
      </c>
      <c r="J492" s="22">
        <f t="shared" si="66"/>
        <v>536.25</v>
      </c>
      <c r="K492" s="22">
        <f t="shared" si="71"/>
        <v>300.01978124999999</v>
      </c>
      <c r="L492" s="21">
        <f t="shared" si="67"/>
        <v>1</v>
      </c>
      <c r="M492" s="22">
        <f>SUM(G$401:G492)-SUM(H$401:H492)</f>
        <v>25525.5</v>
      </c>
      <c r="N492" s="21"/>
      <c r="O492" s="21"/>
      <c r="P492" s="21"/>
      <c r="Q492" s="21"/>
    </row>
    <row r="493" spans="4:17" hidden="1" x14ac:dyDescent="0.3">
      <c r="D493" s="22" t="str">
        <f t="shared" si="63"/>
        <v/>
      </c>
      <c r="E493" s="21">
        <f t="shared" si="68"/>
        <v>92</v>
      </c>
      <c r="F493" s="22">
        <f t="shared" si="69"/>
        <v>62400</v>
      </c>
      <c r="G493" s="24">
        <f t="shared" si="64"/>
        <v>235.125</v>
      </c>
      <c r="H493" s="24">
        <f t="shared" si="65"/>
        <v>5.2250000000000041</v>
      </c>
      <c r="I493" s="24">
        <f t="shared" si="70"/>
        <v>300</v>
      </c>
      <c r="J493" s="22">
        <f t="shared" si="66"/>
        <v>535.125</v>
      </c>
      <c r="K493" s="22">
        <f t="shared" si="71"/>
        <v>300.01968749999997</v>
      </c>
      <c r="L493" s="21">
        <f t="shared" si="67"/>
        <v>1</v>
      </c>
      <c r="M493" s="22">
        <f>SUM(G$401:G493)-SUM(H$401:H493)</f>
        <v>25755.4</v>
      </c>
      <c r="N493" s="21"/>
      <c r="O493" s="21"/>
      <c r="P493" s="21"/>
      <c r="Q493" s="21"/>
    </row>
    <row r="494" spans="4:17" hidden="1" x14ac:dyDescent="0.3">
      <c r="D494" s="22" t="str">
        <f t="shared" si="63"/>
        <v/>
      </c>
      <c r="E494" s="21">
        <f t="shared" si="68"/>
        <v>93</v>
      </c>
      <c r="F494" s="22">
        <f t="shared" si="69"/>
        <v>62100</v>
      </c>
      <c r="G494" s="24">
        <f t="shared" si="64"/>
        <v>234</v>
      </c>
      <c r="H494" s="24">
        <f t="shared" si="65"/>
        <v>5.2000000000000046</v>
      </c>
      <c r="I494" s="24">
        <f t="shared" si="70"/>
        <v>300</v>
      </c>
      <c r="J494" s="22">
        <f t="shared" si="66"/>
        <v>534</v>
      </c>
      <c r="K494" s="22">
        <f t="shared" si="71"/>
        <v>300.01959375000001</v>
      </c>
      <c r="L494" s="21">
        <f t="shared" si="67"/>
        <v>1</v>
      </c>
      <c r="M494" s="22">
        <f>SUM(G$401:G494)-SUM(H$401:H494)</f>
        <v>25984.2</v>
      </c>
      <c r="N494" s="21"/>
      <c r="O494" s="21"/>
      <c r="P494" s="21"/>
      <c r="Q494" s="21"/>
    </row>
    <row r="495" spans="4:17" hidden="1" x14ac:dyDescent="0.3">
      <c r="D495" s="22" t="str">
        <f t="shared" si="63"/>
        <v/>
      </c>
      <c r="E495" s="21">
        <f t="shared" si="68"/>
        <v>94</v>
      </c>
      <c r="F495" s="22">
        <f t="shared" si="69"/>
        <v>61800</v>
      </c>
      <c r="G495" s="24">
        <f t="shared" si="64"/>
        <v>232.875</v>
      </c>
      <c r="H495" s="24">
        <f t="shared" si="65"/>
        <v>5.1750000000000052</v>
      </c>
      <c r="I495" s="24">
        <f t="shared" si="70"/>
        <v>300</v>
      </c>
      <c r="J495" s="22">
        <f t="shared" si="66"/>
        <v>532.875</v>
      </c>
      <c r="K495" s="22">
        <f t="shared" si="71"/>
        <v>300.01949999999999</v>
      </c>
      <c r="L495" s="21">
        <f t="shared" si="67"/>
        <v>1</v>
      </c>
      <c r="M495" s="22">
        <f>SUM(G$401:G495)-SUM(H$401:H495)</f>
        <v>26211.9</v>
      </c>
      <c r="N495" s="21"/>
      <c r="O495" s="21"/>
      <c r="P495" s="21"/>
      <c r="Q495" s="21"/>
    </row>
    <row r="496" spans="4:17" hidden="1" x14ac:dyDescent="0.3">
      <c r="D496" s="22" t="str">
        <f t="shared" si="63"/>
        <v/>
      </c>
      <c r="E496" s="21">
        <f t="shared" si="68"/>
        <v>95</v>
      </c>
      <c r="F496" s="22">
        <f t="shared" si="69"/>
        <v>61500</v>
      </c>
      <c r="G496" s="24">
        <f t="shared" si="64"/>
        <v>231.75</v>
      </c>
      <c r="H496" s="24">
        <f t="shared" si="65"/>
        <v>5.1500000000000048</v>
      </c>
      <c r="I496" s="24">
        <f t="shared" si="70"/>
        <v>300</v>
      </c>
      <c r="J496" s="22">
        <f t="shared" si="66"/>
        <v>531.75</v>
      </c>
      <c r="K496" s="22">
        <f t="shared" si="71"/>
        <v>300.01940624999997</v>
      </c>
      <c r="L496" s="21">
        <f t="shared" si="67"/>
        <v>1</v>
      </c>
      <c r="M496" s="22">
        <f>SUM(G$401:G496)-SUM(H$401:H496)</f>
        <v>26438.5</v>
      </c>
      <c r="N496" s="21"/>
      <c r="O496" s="21"/>
      <c r="P496" s="21"/>
      <c r="Q496" s="21"/>
    </row>
    <row r="497" spans="4:17" hidden="1" x14ac:dyDescent="0.3">
      <c r="D497" s="22" t="str">
        <f t="shared" si="63"/>
        <v/>
      </c>
      <c r="E497" s="21">
        <f t="shared" si="68"/>
        <v>96</v>
      </c>
      <c r="F497" s="22">
        <f t="shared" si="69"/>
        <v>61200</v>
      </c>
      <c r="G497" s="24">
        <f t="shared" si="64"/>
        <v>230.625</v>
      </c>
      <c r="H497" s="24">
        <f t="shared" si="65"/>
        <v>5.1250000000000044</v>
      </c>
      <c r="I497" s="24">
        <f t="shared" si="70"/>
        <v>300</v>
      </c>
      <c r="J497" s="22">
        <f t="shared" si="66"/>
        <v>530.625</v>
      </c>
      <c r="K497" s="22">
        <f t="shared" si="71"/>
        <v>300.01931250000001</v>
      </c>
      <c r="L497" s="21">
        <f t="shared" si="67"/>
        <v>1</v>
      </c>
      <c r="M497" s="22">
        <f>SUM(G$401:G497)-SUM(H$401:H497)</f>
        <v>26664</v>
      </c>
      <c r="N497" s="21"/>
      <c r="O497" s="21"/>
      <c r="P497" s="21"/>
      <c r="Q497" s="21"/>
    </row>
    <row r="498" spans="4:17" hidden="1" x14ac:dyDescent="0.3">
      <c r="D498" s="22" t="str">
        <f t="shared" si="63"/>
        <v/>
      </c>
      <c r="E498" s="21">
        <f t="shared" si="68"/>
        <v>97</v>
      </c>
      <c r="F498" s="22">
        <f t="shared" si="69"/>
        <v>60900</v>
      </c>
      <c r="G498" s="24">
        <f t="shared" si="64"/>
        <v>229.5</v>
      </c>
      <c r="H498" s="24">
        <f t="shared" si="65"/>
        <v>5.1000000000000041</v>
      </c>
      <c r="I498" s="24">
        <f t="shared" si="70"/>
        <v>300</v>
      </c>
      <c r="J498" s="22">
        <f t="shared" si="66"/>
        <v>529.5</v>
      </c>
      <c r="K498" s="22">
        <f t="shared" si="71"/>
        <v>300.01921874999999</v>
      </c>
      <c r="L498" s="21">
        <f t="shared" si="67"/>
        <v>1</v>
      </c>
      <c r="M498" s="22">
        <f>SUM(G$401:G498)-SUM(H$401:H498)</f>
        <v>26888.400000000001</v>
      </c>
      <c r="N498" s="21"/>
      <c r="O498" s="21"/>
      <c r="P498" s="21"/>
      <c r="Q498" s="21"/>
    </row>
    <row r="499" spans="4:17" hidden="1" x14ac:dyDescent="0.3">
      <c r="D499" s="22" t="str">
        <f t="shared" si="63"/>
        <v/>
      </c>
      <c r="E499" s="21">
        <f t="shared" si="68"/>
        <v>98</v>
      </c>
      <c r="F499" s="22">
        <f t="shared" si="69"/>
        <v>60600</v>
      </c>
      <c r="G499" s="24">
        <f t="shared" si="64"/>
        <v>228.375</v>
      </c>
      <c r="H499" s="24">
        <f t="shared" si="65"/>
        <v>5.0750000000000046</v>
      </c>
      <c r="I499" s="24">
        <f t="shared" si="70"/>
        <v>300</v>
      </c>
      <c r="J499" s="22">
        <f t="shared" si="66"/>
        <v>528.375</v>
      </c>
      <c r="K499" s="22">
        <f t="shared" si="71"/>
        <v>300.01912499999997</v>
      </c>
      <c r="L499" s="21">
        <f t="shared" si="67"/>
        <v>1</v>
      </c>
      <c r="M499" s="22">
        <f>SUM(G$401:G499)-SUM(H$401:H499)</f>
        <v>27111.7</v>
      </c>
      <c r="N499" s="21"/>
      <c r="O499" s="21"/>
      <c r="P499" s="21"/>
      <c r="Q499" s="21"/>
    </row>
    <row r="500" spans="4:17" hidden="1" x14ac:dyDescent="0.3">
      <c r="D500" s="22" t="str">
        <f t="shared" si="63"/>
        <v/>
      </c>
      <c r="E500" s="21">
        <f t="shared" si="68"/>
        <v>99</v>
      </c>
      <c r="F500" s="22">
        <f t="shared" si="69"/>
        <v>60300</v>
      </c>
      <c r="G500" s="24">
        <f t="shared" si="64"/>
        <v>227.25</v>
      </c>
      <c r="H500" s="24">
        <f t="shared" si="65"/>
        <v>5.0500000000000043</v>
      </c>
      <c r="I500" s="24">
        <f t="shared" si="70"/>
        <v>300</v>
      </c>
      <c r="J500" s="22">
        <f t="shared" si="66"/>
        <v>527.25</v>
      </c>
      <c r="K500" s="22">
        <f t="shared" si="71"/>
        <v>300.01903125000001</v>
      </c>
      <c r="L500" s="21">
        <f t="shared" si="67"/>
        <v>1</v>
      </c>
      <c r="M500" s="22">
        <f>SUM(G$401:G500)-SUM(H$401:H500)</f>
        <v>27333.9</v>
      </c>
      <c r="N500" s="21"/>
      <c r="O500" s="21"/>
      <c r="P500" s="21"/>
      <c r="Q500" s="21"/>
    </row>
    <row r="501" spans="4:17" hidden="1" x14ac:dyDescent="0.3">
      <c r="D501" s="22" t="str">
        <f t="shared" si="63"/>
        <v/>
      </c>
      <c r="E501" s="21">
        <f t="shared" si="68"/>
        <v>100</v>
      </c>
      <c r="F501" s="22">
        <f t="shared" si="69"/>
        <v>60000</v>
      </c>
      <c r="G501" s="24">
        <f t="shared" si="64"/>
        <v>226.125</v>
      </c>
      <c r="H501" s="24">
        <f t="shared" si="65"/>
        <v>5.0250000000000048</v>
      </c>
      <c r="I501" s="24">
        <f t="shared" si="70"/>
        <v>300</v>
      </c>
      <c r="J501" s="22">
        <f t="shared" si="66"/>
        <v>526.125</v>
      </c>
      <c r="K501" s="22">
        <f t="shared" si="71"/>
        <v>300.01893749999999</v>
      </c>
      <c r="L501" s="21">
        <f t="shared" si="67"/>
        <v>1</v>
      </c>
      <c r="M501" s="22">
        <f>SUM(G$401:G501)-SUM(H$401:H501)</f>
        <v>27555</v>
      </c>
      <c r="N501" s="21"/>
      <c r="O501" s="21"/>
      <c r="P501" s="21"/>
      <c r="Q501" s="21"/>
    </row>
    <row r="502" spans="4:17" hidden="1" x14ac:dyDescent="0.3">
      <c r="D502" s="22" t="str">
        <f t="shared" si="63"/>
        <v/>
      </c>
      <c r="E502" s="21">
        <f t="shared" si="68"/>
        <v>101</v>
      </c>
      <c r="F502" s="22">
        <f t="shared" si="69"/>
        <v>59700</v>
      </c>
      <c r="G502" s="24">
        <f t="shared" si="64"/>
        <v>225</v>
      </c>
      <c r="H502" s="24">
        <f t="shared" si="65"/>
        <v>5.0000000000000044</v>
      </c>
      <c r="I502" s="24">
        <f t="shared" si="70"/>
        <v>300</v>
      </c>
      <c r="J502" s="22">
        <f t="shared" si="66"/>
        <v>525</v>
      </c>
      <c r="K502" s="22">
        <f t="shared" si="71"/>
        <v>300.01884374999997</v>
      </c>
      <c r="L502" s="21">
        <f t="shared" si="67"/>
        <v>1</v>
      </c>
      <c r="M502" s="22">
        <f>SUM(G$401:G502)-SUM(H$401:H502)</f>
        <v>27775</v>
      </c>
      <c r="N502" s="21"/>
      <c r="O502" s="21"/>
      <c r="P502" s="21"/>
      <c r="Q502" s="21"/>
    </row>
    <row r="503" spans="4:17" hidden="1" x14ac:dyDescent="0.3">
      <c r="D503" s="22" t="str">
        <f t="shared" si="63"/>
        <v/>
      </c>
      <c r="E503" s="21">
        <f t="shared" si="68"/>
        <v>102</v>
      </c>
      <c r="F503" s="22">
        <f t="shared" si="69"/>
        <v>59400</v>
      </c>
      <c r="G503" s="24">
        <f t="shared" si="64"/>
        <v>223.875</v>
      </c>
      <c r="H503" s="24">
        <f t="shared" si="65"/>
        <v>4.9750000000000041</v>
      </c>
      <c r="I503" s="24">
        <f t="shared" si="70"/>
        <v>300</v>
      </c>
      <c r="J503" s="22">
        <f t="shared" si="66"/>
        <v>523.875</v>
      </c>
      <c r="K503" s="22">
        <f t="shared" si="71"/>
        <v>300.01875000000001</v>
      </c>
      <c r="L503" s="21">
        <f t="shared" si="67"/>
        <v>1</v>
      </c>
      <c r="M503" s="22">
        <f>SUM(G$401:G503)-SUM(H$401:H503)</f>
        <v>27993.9</v>
      </c>
      <c r="N503" s="21"/>
      <c r="O503" s="21"/>
      <c r="P503" s="21"/>
      <c r="Q503" s="21"/>
    </row>
    <row r="504" spans="4:17" hidden="1" x14ac:dyDescent="0.3">
      <c r="D504" s="22" t="str">
        <f t="shared" si="63"/>
        <v/>
      </c>
      <c r="E504" s="21">
        <f t="shared" si="68"/>
        <v>103</v>
      </c>
      <c r="F504" s="22">
        <f t="shared" si="69"/>
        <v>59100</v>
      </c>
      <c r="G504" s="24">
        <f t="shared" si="64"/>
        <v>222.75</v>
      </c>
      <c r="H504" s="24">
        <f t="shared" si="65"/>
        <v>4.9500000000000046</v>
      </c>
      <c r="I504" s="24">
        <f t="shared" si="70"/>
        <v>300</v>
      </c>
      <c r="J504" s="22">
        <f t="shared" si="66"/>
        <v>522.75</v>
      </c>
      <c r="K504" s="22">
        <f t="shared" si="71"/>
        <v>300.01865624999999</v>
      </c>
      <c r="L504" s="21">
        <f t="shared" si="67"/>
        <v>1</v>
      </c>
      <c r="M504" s="22">
        <f>SUM(G$401:G504)-SUM(H$401:H504)</f>
        <v>28211.7</v>
      </c>
      <c r="N504" s="21"/>
      <c r="O504" s="21"/>
      <c r="P504" s="21"/>
      <c r="Q504" s="21"/>
    </row>
    <row r="505" spans="4:17" hidden="1" x14ac:dyDescent="0.3">
      <c r="D505" s="22" t="str">
        <f t="shared" si="63"/>
        <v/>
      </c>
      <c r="E505" s="21">
        <f t="shared" si="68"/>
        <v>104</v>
      </c>
      <c r="F505" s="22">
        <f t="shared" si="69"/>
        <v>58800</v>
      </c>
      <c r="G505" s="24">
        <f t="shared" si="64"/>
        <v>221.625</v>
      </c>
      <c r="H505" s="24">
        <f t="shared" si="65"/>
        <v>4.9250000000000043</v>
      </c>
      <c r="I505" s="24">
        <f t="shared" si="70"/>
        <v>300</v>
      </c>
      <c r="J505" s="22">
        <f t="shared" si="66"/>
        <v>521.625</v>
      </c>
      <c r="K505" s="22">
        <f t="shared" si="71"/>
        <v>300.01856249999997</v>
      </c>
      <c r="L505" s="21">
        <f t="shared" si="67"/>
        <v>1</v>
      </c>
      <c r="M505" s="22">
        <f>SUM(G$401:G505)-SUM(H$401:H505)</f>
        <v>28428.400000000001</v>
      </c>
      <c r="N505" s="21"/>
      <c r="O505" s="21"/>
      <c r="P505" s="21"/>
      <c r="Q505" s="21"/>
    </row>
    <row r="506" spans="4:17" hidden="1" x14ac:dyDescent="0.3">
      <c r="D506" s="22" t="str">
        <f t="shared" si="63"/>
        <v/>
      </c>
      <c r="E506" s="21">
        <f t="shared" si="68"/>
        <v>105</v>
      </c>
      <c r="F506" s="22">
        <f t="shared" si="69"/>
        <v>58500</v>
      </c>
      <c r="G506" s="24">
        <f t="shared" si="64"/>
        <v>220.5</v>
      </c>
      <c r="H506" s="24">
        <f t="shared" si="65"/>
        <v>4.9000000000000048</v>
      </c>
      <c r="I506" s="24">
        <f t="shared" si="70"/>
        <v>300</v>
      </c>
      <c r="J506" s="22">
        <f t="shared" si="66"/>
        <v>520.5</v>
      </c>
      <c r="K506" s="22">
        <f t="shared" si="71"/>
        <v>300.01846875000001</v>
      </c>
      <c r="L506" s="21">
        <f t="shared" si="67"/>
        <v>1</v>
      </c>
      <c r="M506" s="22">
        <f>SUM(G$401:G506)-SUM(H$401:H506)</f>
        <v>28644</v>
      </c>
      <c r="N506" s="21"/>
      <c r="O506" s="21"/>
      <c r="P506" s="21"/>
      <c r="Q506" s="21"/>
    </row>
    <row r="507" spans="4:17" hidden="1" x14ac:dyDescent="0.3">
      <c r="D507" s="22" t="str">
        <f t="shared" si="63"/>
        <v/>
      </c>
      <c r="E507" s="21">
        <f t="shared" si="68"/>
        <v>106</v>
      </c>
      <c r="F507" s="22">
        <f t="shared" si="69"/>
        <v>58200</v>
      </c>
      <c r="G507" s="24">
        <f t="shared" si="64"/>
        <v>219.375</v>
      </c>
      <c r="H507" s="24">
        <f t="shared" si="65"/>
        <v>4.8750000000000044</v>
      </c>
      <c r="I507" s="24">
        <f t="shared" si="70"/>
        <v>300</v>
      </c>
      <c r="J507" s="22">
        <f t="shared" si="66"/>
        <v>519.375</v>
      </c>
      <c r="K507" s="22">
        <f t="shared" si="71"/>
        <v>300.01837499999999</v>
      </c>
      <c r="L507" s="21">
        <f t="shared" si="67"/>
        <v>1</v>
      </c>
      <c r="M507" s="22">
        <f>SUM(G$401:G507)-SUM(H$401:H507)</f>
        <v>28858.5</v>
      </c>
      <c r="N507" s="21"/>
      <c r="O507" s="21"/>
      <c r="P507" s="21"/>
      <c r="Q507" s="21"/>
    </row>
    <row r="508" spans="4:17" hidden="1" x14ac:dyDescent="0.3">
      <c r="D508" s="22" t="str">
        <f t="shared" si="63"/>
        <v/>
      </c>
      <c r="E508" s="21">
        <f t="shared" si="68"/>
        <v>107</v>
      </c>
      <c r="F508" s="22">
        <f t="shared" si="69"/>
        <v>57900</v>
      </c>
      <c r="G508" s="24">
        <f t="shared" si="64"/>
        <v>218.25</v>
      </c>
      <c r="H508" s="24">
        <f t="shared" si="65"/>
        <v>4.8500000000000041</v>
      </c>
      <c r="I508" s="24">
        <f t="shared" si="70"/>
        <v>300</v>
      </c>
      <c r="J508" s="22">
        <f t="shared" si="66"/>
        <v>518.25</v>
      </c>
      <c r="K508" s="22">
        <f t="shared" si="71"/>
        <v>300.01828124999997</v>
      </c>
      <c r="L508" s="21">
        <f t="shared" si="67"/>
        <v>1</v>
      </c>
      <c r="M508" s="22">
        <f>SUM(G$401:G508)-SUM(H$401:H508)</f>
        <v>29071.9</v>
      </c>
      <c r="N508" s="21"/>
      <c r="O508" s="21"/>
      <c r="P508" s="21"/>
      <c r="Q508" s="21"/>
    </row>
    <row r="509" spans="4:17" hidden="1" x14ac:dyDescent="0.3">
      <c r="D509" s="22" t="str">
        <f t="shared" si="63"/>
        <v/>
      </c>
      <c r="E509" s="21">
        <f t="shared" si="68"/>
        <v>108</v>
      </c>
      <c r="F509" s="22">
        <f t="shared" si="69"/>
        <v>57600</v>
      </c>
      <c r="G509" s="24">
        <f t="shared" si="64"/>
        <v>217.125</v>
      </c>
      <c r="H509" s="24">
        <f t="shared" si="65"/>
        <v>4.8250000000000037</v>
      </c>
      <c r="I509" s="24">
        <f t="shared" si="70"/>
        <v>300</v>
      </c>
      <c r="J509" s="22">
        <f t="shared" si="66"/>
        <v>517.125</v>
      </c>
      <c r="K509" s="22">
        <f t="shared" si="71"/>
        <v>300.01818750000001</v>
      </c>
      <c r="L509" s="21">
        <f t="shared" si="67"/>
        <v>1</v>
      </c>
      <c r="M509" s="22">
        <f>SUM(G$401:G509)-SUM(H$401:H509)</f>
        <v>29284.2</v>
      </c>
      <c r="N509" s="21"/>
      <c r="O509" s="21"/>
      <c r="P509" s="21"/>
      <c r="Q509" s="21"/>
    </row>
    <row r="510" spans="4:17" hidden="1" x14ac:dyDescent="0.3">
      <c r="D510" s="22" t="str">
        <f t="shared" si="63"/>
        <v/>
      </c>
      <c r="E510" s="21">
        <f t="shared" si="68"/>
        <v>109</v>
      </c>
      <c r="F510" s="22">
        <f t="shared" si="69"/>
        <v>57300</v>
      </c>
      <c r="G510" s="24">
        <f t="shared" si="64"/>
        <v>216</v>
      </c>
      <c r="H510" s="24">
        <f t="shared" si="65"/>
        <v>4.8000000000000043</v>
      </c>
      <c r="I510" s="24">
        <f t="shared" si="70"/>
        <v>300</v>
      </c>
      <c r="J510" s="22">
        <f t="shared" si="66"/>
        <v>516</v>
      </c>
      <c r="K510" s="22">
        <f t="shared" si="71"/>
        <v>300.01809374999999</v>
      </c>
      <c r="L510" s="21">
        <f t="shared" si="67"/>
        <v>1</v>
      </c>
      <c r="M510" s="22">
        <f>SUM(G$401:G510)-SUM(H$401:H510)</f>
        <v>29495.4</v>
      </c>
      <c r="N510" s="21"/>
      <c r="O510" s="21"/>
      <c r="P510" s="21"/>
      <c r="Q510" s="21"/>
    </row>
    <row r="511" spans="4:17" hidden="1" x14ac:dyDescent="0.3">
      <c r="D511" s="22" t="str">
        <f t="shared" si="63"/>
        <v/>
      </c>
      <c r="E511" s="21">
        <f t="shared" si="68"/>
        <v>110</v>
      </c>
      <c r="F511" s="22">
        <f t="shared" si="69"/>
        <v>57000</v>
      </c>
      <c r="G511" s="24">
        <f t="shared" si="64"/>
        <v>214.875</v>
      </c>
      <c r="H511" s="24">
        <f t="shared" si="65"/>
        <v>4.7750000000000048</v>
      </c>
      <c r="I511" s="24">
        <f t="shared" si="70"/>
        <v>300</v>
      </c>
      <c r="J511" s="22">
        <f t="shared" si="66"/>
        <v>514.875</v>
      </c>
      <c r="K511" s="22">
        <f t="shared" si="71"/>
        <v>300.01799999999997</v>
      </c>
      <c r="L511" s="21">
        <f t="shared" si="67"/>
        <v>1</v>
      </c>
      <c r="M511" s="22">
        <f>SUM(G$401:G511)-SUM(H$401:H511)</f>
        <v>29705.5</v>
      </c>
      <c r="N511" s="21"/>
      <c r="O511" s="21"/>
      <c r="P511" s="21"/>
      <c r="Q511" s="21"/>
    </row>
    <row r="512" spans="4:17" hidden="1" x14ac:dyDescent="0.3">
      <c r="D512" s="22" t="str">
        <f t="shared" si="63"/>
        <v/>
      </c>
      <c r="E512" s="21">
        <f t="shared" si="68"/>
        <v>111</v>
      </c>
      <c r="F512" s="22">
        <f t="shared" si="69"/>
        <v>56700</v>
      </c>
      <c r="G512" s="24">
        <f t="shared" si="64"/>
        <v>213.75</v>
      </c>
      <c r="H512" s="24">
        <f t="shared" si="65"/>
        <v>4.7500000000000044</v>
      </c>
      <c r="I512" s="24">
        <f t="shared" si="70"/>
        <v>300</v>
      </c>
      <c r="J512" s="22">
        <f t="shared" si="66"/>
        <v>513.75</v>
      </c>
      <c r="K512" s="22">
        <f t="shared" si="71"/>
        <v>300.01790625000001</v>
      </c>
      <c r="L512" s="21">
        <f t="shared" si="67"/>
        <v>1</v>
      </c>
      <c r="M512" s="22">
        <f>SUM(G$401:G512)-SUM(H$401:H512)</f>
        <v>29914.5</v>
      </c>
      <c r="N512" s="21"/>
      <c r="O512" s="21"/>
      <c r="P512" s="21"/>
      <c r="Q512" s="21"/>
    </row>
    <row r="513" spans="4:17" hidden="1" x14ac:dyDescent="0.3">
      <c r="D513" s="22" t="str">
        <f t="shared" si="63"/>
        <v/>
      </c>
      <c r="E513" s="21">
        <f t="shared" si="68"/>
        <v>112</v>
      </c>
      <c r="F513" s="22">
        <f t="shared" si="69"/>
        <v>56400</v>
      </c>
      <c r="G513" s="24">
        <f t="shared" si="64"/>
        <v>212.625</v>
      </c>
      <c r="H513" s="24">
        <f t="shared" si="65"/>
        <v>4.7250000000000041</v>
      </c>
      <c r="I513" s="24">
        <f t="shared" si="70"/>
        <v>300</v>
      </c>
      <c r="J513" s="22">
        <f t="shared" si="66"/>
        <v>512.625</v>
      </c>
      <c r="K513" s="22">
        <f t="shared" si="71"/>
        <v>300.01781249999999</v>
      </c>
      <c r="L513" s="21">
        <f t="shared" si="67"/>
        <v>1</v>
      </c>
      <c r="M513" s="22">
        <f>SUM(G$401:G513)-SUM(H$401:H513)</f>
        <v>30122.400000000001</v>
      </c>
      <c r="N513" s="21"/>
      <c r="O513" s="21"/>
      <c r="P513" s="21"/>
      <c r="Q513" s="21"/>
    </row>
    <row r="514" spans="4:17" hidden="1" x14ac:dyDescent="0.3">
      <c r="D514" s="22" t="str">
        <f t="shared" si="63"/>
        <v/>
      </c>
      <c r="E514" s="21">
        <f t="shared" si="68"/>
        <v>113</v>
      </c>
      <c r="F514" s="22">
        <f t="shared" si="69"/>
        <v>56100</v>
      </c>
      <c r="G514" s="24">
        <f t="shared" si="64"/>
        <v>211.5</v>
      </c>
      <c r="H514" s="24">
        <f t="shared" si="65"/>
        <v>4.7000000000000037</v>
      </c>
      <c r="I514" s="24">
        <f t="shared" si="70"/>
        <v>300</v>
      </c>
      <c r="J514" s="22">
        <f t="shared" si="66"/>
        <v>511.5</v>
      </c>
      <c r="K514" s="22">
        <f t="shared" si="71"/>
        <v>300.01771874999997</v>
      </c>
      <c r="L514" s="21">
        <f t="shared" si="67"/>
        <v>1</v>
      </c>
      <c r="M514" s="22">
        <f>SUM(G$401:G514)-SUM(H$401:H514)</f>
        <v>30329.200000000001</v>
      </c>
      <c r="N514" s="21"/>
      <c r="O514" s="21"/>
      <c r="P514" s="21"/>
      <c r="Q514" s="21"/>
    </row>
    <row r="515" spans="4:17" hidden="1" x14ac:dyDescent="0.3">
      <c r="D515" s="22" t="str">
        <f t="shared" si="63"/>
        <v/>
      </c>
      <c r="E515" s="21">
        <f t="shared" si="68"/>
        <v>114</v>
      </c>
      <c r="F515" s="22">
        <f t="shared" si="69"/>
        <v>55800</v>
      </c>
      <c r="G515" s="24">
        <f t="shared" si="64"/>
        <v>210.375</v>
      </c>
      <c r="H515" s="24">
        <f t="shared" si="65"/>
        <v>4.6750000000000043</v>
      </c>
      <c r="I515" s="24">
        <f t="shared" si="70"/>
        <v>300</v>
      </c>
      <c r="J515" s="22">
        <f t="shared" si="66"/>
        <v>510.375</v>
      </c>
      <c r="K515" s="22">
        <f t="shared" si="71"/>
        <v>300.01762500000001</v>
      </c>
      <c r="L515" s="21">
        <f t="shared" si="67"/>
        <v>1</v>
      </c>
      <c r="M515" s="22">
        <f>SUM(G$401:G515)-SUM(H$401:H515)</f>
        <v>30534.9</v>
      </c>
      <c r="N515" s="21"/>
      <c r="O515" s="21"/>
      <c r="P515" s="21"/>
      <c r="Q515" s="21"/>
    </row>
    <row r="516" spans="4:17" hidden="1" x14ac:dyDescent="0.3">
      <c r="D516" s="22" t="str">
        <f t="shared" si="63"/>
        <v/>
      </c>
      <c r="E516" s="21">
        <f t="shared" si="68"/>
        <v>115</v>
      </c>
      <c r="F516" s="22">
        <f t="shared" si="69"/>
        <v>55500</v>
      </c>
      <c r="G516" s="24">
        <f t="shared" si="64"/>
        <v>209.25</v>
      </c>
      <c r="H516" s="24">
        <f t="shared" si="65"/>
        <v>4.6500000000000039</v>
      </c>
      <c r="I516" s="24">
        <f t="shared" si="70"/>
        <v>300</v>
      </c>
      <c r="J516" s="22">
        <f t="shared" si="66"/>
        <v>509.25</v>
      </c>
      <c r="K516" s="22">
        <f t="shared" si="71"/>
        <v>300.01753124999999</v>
      </c>
      <c r="L516" s="21">
        <f t="shared" si="67"/>
        <v>1</v>
      </c>
      <c r="M516" s="22">
        <f>SUM(G$401:G516)-SUM(H$401:H516)</f>
        <v>30739.5</v>
      </c>
      <c r="N516" s="21"/>
      <c r="O516" s="21"/>
      <c r="P516" s="21"/>
      <c r="Q516" s="21"/>
    </row>
    <row r="517" spans="4:17" hidden="1" x14ac:dyDescent="0.3">
      <c r="D517" s="22" t="str">
        <f t="shared" si="63"/>
        <v/>
      </c>
      <c r="E517" s="21">
        <f t="shared" si="68"/>
        <v>116</v>
      </c>
      <c r="F517" s="22">
        <f t="shared" si="69"/>
        <v>55200</v>
      </c>
      <c r="G517" s="24">
        <f t="shared" si="64"/>
        <v>208.125</v>
      </c>
      <c r="H517" s="24">
        <f t="shared" si="65"/>
        <v>4.6250000000000044</v>
      </c>
      <c r="I517" s="24">
        <f t="shared" si="70"/>
        <v>300</v>
      </c>
      <c r="J517" s="22">
        <f t="shared" si="66"/>
        <v>508.125</v>
      </c>
      <c r="K517" s="22">
        <f t="shared" si="71"/>
        <v>300.01743750000003</v>
      </c>
      <c r="L517" s="21">
        <f t="shared" si="67"/>
        <v>1</v>
      </c>
      <c r="M517" s="22">
        <f>SUM(G$401:G517)-SUM(H$401:H517)</f>
        <v>30943</v>
      </c>
      <c r="N517" s="21"/>
      <c r="O517" s="21"/>
      <c r="P517" s="21"/>
      <c r="Q517" s="21"/>
    </row>
    <row r="518" spans="4:17" hidden="1" x14ac:dyDescent="0.3">
      <c r="D518" s="22" t="str">
        <f t="shared" si="63"/>
        <v/>
      </c>
      <c r="E518" s="21">
        <f t="shared" si="68"/>
        <v>117</v>
      </c>
      <c r="F518" s="22">
        <f t="shared" si="69"/>
        <v>54900</v>
      </c>
      <c r="G518" s="24">
        <f t="shared" si="64"/>
        <v>207</v>
      </c>
      <c r="H518" s="24">
        <f t="shared" si="65"/>
        <v>4.6000000000000041</v>
      </c>
      <c r="I518" s="24">
        <f t="shared" si="70"/>
        <v>300</v>
      </c>
      <c r="J518" s="22">
        <f t="shared" si="66"/>
        <v>507</v>
      </c>
      <c r="K518" s="22">
        <f t="shared" si="71"/>
        <v>300.01734375000001</v>
      </c>
      <c r="L518" s="21">
        <f t="shared" si="67"/>
        <v>1</v>
      </c>
      <c r="M518" s="22">
        <f>SUM(G$401:G518)-SUM(H$401:H518)</f>
        <v>31145.4</v>
      </c>
      <c r="N518" s="21"/>
      <c r="O518" s="21"/>
      <c r="P518" s="21"/>
      <c r="Q518" s="21"/>
    </row>
    <row r="519" spans="4:17" hidden="1" x14ac:dyDescent="0.3">
      <c r="D519" s="22" t="str">
        <f t="shared" si="63"/>
        <v/>
      </c>
      <c r="E519" s="21">
        <f t="shared" si="68"/>
        <v>118</v>
      </c>
      <c r="F519" s="22">
        <f t="shared" si="69"/>
        <v>54600</v>
      </c>
      <c r="G519" s="24">
        <f t="shared" si="64"/>
        <v>205.875</v>
      </c>
      <c r="H519" s="24">
        <f t="shared" si="65"/>
        <v>4.5750000000000037</v>
      </c>
      <c r="I519" s="24">
        <f t="shared" si="70"/>
        <v>300</v>
      </c>
      <c r="J519" s="22">
        <f t="shared" si="66"/>
        <v>505.875</v>
      </c>
      <c r="K519" s="22">
        <f t="shared" si="71"/>
        <v>300.01724999999999</v>
      </c>
      <c r="L519" s="21">
        <f t="shared" si="67"/>
        <v>1</v>
      </c>
      <c r="M519" s="22">
        <f>SUM(G$401:G519)-SUM(H$401:H519)</f>
        <v>31346.7</v>
      </c>
      <c r="N519" s="21"/>
      <c r="O519" s="21"/>
      <c r="P519" s="21"/>
      <c r="Q519" s="21"/>
    </row>
    <row r="520" spans="4:17" hidden="1" x14ac:dyDescent="0.3">
      <c r="D520" s="22" t="str">
        <f t="shared" si="63"/>
        <v/>
      </c>
      <c r="E520" s="21">
        <f t="shared" si="68"/>
        <v>119</v>
      </c>
      <c r="F520" s="22">
        <f t="shared" si="69"/>
        <v>54300</v>
      </c>
      <c r="G520" s="24">
        <f t="shared" si="64"/>
        <v>204.75</v>
      </c>
      <c r="H520" s="24">
        <f t="shared" si="65"/>
        <v>4.5500000000000043</v>
      </c>
      <c r="I520" s="24">
        <f t="shared" si="70"/>
        <v>300</v>
      </c>
      <c r="J520" s="22">
        <f t="shared" si="66"/>
        <v>504.75</v>
      </c>
      <c r="K520" s="22">
        <f t="shared" si="71"/>
        <v>300.01715625000003</v>
      </c>
      <c r="L520" s="21">
        <f t="shared" si="67"/>
        <v>1</v>
      </c>
      <c r="M520" s="22">
        <f>SUM(G$401:G520)-SUM(H$401:H520)</f>
        <v>31546.9</v>
      </c>
      <c r="N520" s="21"/>
      <c r="O520" s="21"/>
      <c r="P520" s="21"/>
      <c r="Q520" s="21"/>
    </row>
    <row r="521" spans="4:17" hidden="1" x14ac:dyDescent="0.3">
      <c r="D521" s="22">
        <f t="shared" si="63"/>
        <v>31746</v>
      </c>
      <c r="E521" s="21">
        <f t="shared" si="68"/>
        <v>120</v>
      </c>
      <c r="F521" s="22">
        <f t="shared" si="69"/>
        <v>54000</v>
      </c>
      <c r="G521" s="24">
        <f t="shared" si="64"/>
        <v>203.625</v>
      </c>
      <c r="H521" s="24">
        <f t="shared" si="65"/>
        <v>4.5250000000000039</v>
      </c>
      <c r="I521" s="24">
        <f t="shared" si="70"/>
        <v>300</v>
      </c>
      <c r="J521" s="22">
        <f t="shared" si="66"/>
        <v>503.625</v>
      </c>
      <c r="K521" s="22">
        <f t="shared" si="71"/>
        <v>300.01706250000001</v>
      </c>
      <c r="L521" s="21">
        <f t="shared" si="67"/>
        <v>1</v>
      </c>
      <c r="M521" s="22">
        <f>SUM(G$401:G521)-SUM(H$401:H521)</f>
        <v>31746</v>
      </c>
      <c r="N521" s="21"/>
      <c r="O521" s="21"/>
      <c r="P521" s="21"/>
      <c r="Q521" s="21"/>
    </row>
    <row r="522" spans="4:17" hidden="1" x14ac:dyDescent="0.3">
      <c r="D522" s="22" t="str">
        <f t="shared" si="63"/>
        <v/>
      </c>
      <c r="E522" s="21">
        <f t="shared" si="68"/>
        <v>121</v>
      </c>
      <c r="F522" s="22">
        <f t="shared" si="69"/>
        <v>53700</v>
      </c>
      <c r="G522" s="24">
        <f t="shared" si="64"/>
        <v>202.5</v>
      </c>
      <c r="H522" s="24">
        <f t="shared" si="65"/>
        <v>4.5000000000000044</v>
      </c>
      <c r="I522" s="24">
        <f t="shared" si="70"/>
        <v>300</v>
      </c>
      <c r="J522" s="22">
        <f t="shared" si="66"/>
        <v>502.5</v>
      </c>
      <c r="K522" s="22">
        <f t="shared" si="71"/>
        <v>300.01696874999999</v>
      </c>
      <c r="L522" s="21">
        <f t="shared" si="67"/>
        <v>1</v>
      </c>
      <c r="M522" s="22">
        <f>SUM(G$401:G522)-SUM(H$401:H522)</f>
        <v>31944</v>
      </c>
      <c r="N522" s="21"/>
      <c r="O522" s="21"/>
      <c r="P522" s="21"/>
      <c r="Q522" s="21"/>
    </row>
    <row r="523" spans="4:17" hidden="1" x14ac:dyDescent="0.3">
      <c r="D523" s="22" t="str">
        <f t="shared" si="63"/>
        <v/>
      </c>
      <c r="E523" s="21">
        <f t="shared" si="68"/>
        <v>122</v>
      </c>
      <c r="F523" s="22">
        <f t="shared" si="69"/>
        <v>53400</v>
      </c>
      <c r="G523" s="24">
        <f t="shared" si="64"/>
        <v>201.375</v>
      </c>
      <c r="H523" s="24">
        <f t="shared" si="65"/>
        <v>4.4750000000000041</v>
      </c>
      <c r="I523" s="24">
        <f t="shared" si="70"/>
        <v>300</v>
      </c>
      <c r="J523" s="22">
        <f t="shared" si="66"/>
        <v>501.375</v>
      </c>
      <c r="K523" s="22">
        <f t="shared" si="71"/>
        <v>300.01687500000003</v>
      </c>
      <c r="L523" s="21">
        <f t="shared" si="67"/>
        <v>1</v>
      </c>
      <c r="M523" s="22">
        <f>SUM(G$401:G523)-SUM(H$401:H523)</f>
        <v>32140.9</v>
      </c>
      <c r="N523" s="21"/>
      <c r="O523" s="21"/>
      <c r="P523" s="21"/>
      <c r="Q523" s="21"/>
    </row>
    <row r="524" spans="4:17" hidden="1" x14ac:dyDescent="0.3">
      <c r="D524" s="22" t="str">
        <f t="shared" si="63"/>
        <v/>
      </c>
      <c r="E524" s="21">
        <f t="shared" si="68"/>
        <v>123</v>
      </c>
      <c r="F524" s="22">
        <f t="shared" si="69"/>
        <v>53100</v>
      </c>
      <c r="G524" s="24">
        <f t="shared" si="64"/>
        <v>200.25</v>
      </c>
      <c r="H524" s="24">
        <f t="shared" si="65"/>
        <v>4.4500000000000037</v>
      </c>
      <c r="I524" s="24">
        <f t="shared" si="70"/>
        <v>300</v>
      </c>
      <c r="J524" s="22">
        <f t="shared" si="66"/>
        <v>500.25</v>
      </c>
      <c r="K524" s="22">
        <f t="shared" si="71"/>
        <v>300.01678125000001</v>
      </c>
      <c r="L524" s="21">
        <f t="shared" si="67"/>
        <v>1</v>
      </c>
      <c r="M524" s="22">
        <f>SUM(G$401:G524)-SUM(H$401:H524)</f>
        <v>32336.7</v>
      </c>
      <c r="N524" s="21"/>
      <c r="O524" s="21"/>
      <c r="P524" s="21"/>
      <c r="Q524" s="21"/>
    </row>
    <row r="525" spans="4:17" hidden="1" x14ac:dyDescent="0.3">
      <c r="D525" s="22" t="str">
        <f t="shared" si="63"/>
        <v/>
      </c>
      <c r="E525" s="21">
        <f t="shared" si="68"/>
        <v>124</v>
      </c>
      <c r="F525" s="22">
        <f t="shared" si="69"/>
        <v>52800</v>
      </c>
      <c r="G525" s="24">
        <f t="shared" si="64"/>
        <v>199.125</v>
      </c>
      <c r="H525" s="24">
        <f t="shared" si="65"/>
        <v>4.4250000000000034</v>
      </c>
      <c r="I525" s="24">
        <f t="shared" si="70"/>
        <v>300</v>
      </c>
      <c r="J525" s="22">
        <f t="shared" si="66"/>
        <v>499.125</v>
      </c>
      <c r="K525" s="22">
        <f t="shared" si="71"/>
        <v>300.01668749999999</v>
      </c>
      <c r="L525" s="21">
        <f t="shared" si="67"/>
        <v>1</v>
      </c>
      <c r="M525" s="22">
        <f>SUM(G$401:G525)-SUM(H$401:H525)</f>
        <v>32531.4</v>
      </c>
      <c r="N525" s="21"/>
      <c r="O525" s="21"/>
      <c r="P525" s="21"/>
      <c r="Q525" s="21"/>
    </row>
    <row r="526" spans="4:17" hidden="1" x14ac:dyDescent="0.3">
      <c r="D526" s="22" t="str">
        <f t="shared" si="63"/>
        <v/>
      </c>
      <c r="E526" s="21">
        <f t="shared" si="68"/>
        <v>125</v>
      </c>
      <c r="F526" s="22">
        <f t="shared" si="69"/>
        <v>52500</v>
      </c>
      <c r="G526" s="24">
        <f t="shared" si="64"/>
        <v>198</v>
      </c>
      <c r="H526" s="24">
        <f t="shared" si="65"/>
        <v>4.4000000000000039</v>
      </c>
      <c r="I526" s="24">
        <f t="shared" si="70"/>
        <v>300</v>
      </c>
      <c r="J526" s="22">
        <f t="shared" si="66"/>
        <v>498</v>
      </c>
      <c r="K526" s="22">
        <f t="shared" si="71"/>
        <v>300.01659375000003</v>
      </c>
      <c r="L526" s="21">
        <f t="shared" si="67"/>
        <v>1</v>
      </c>
      <c r="M526" s="22">
        <f>SUM(G$401:G526)-SUM(H$401:H526)</f>
        <v>32725</v>
      </c>
      <c r="N526" s="21"/>
      <c r="O526" s="21"/>
      <c r="P526" s="21"/>
      <c r="Q526" s="21"/>
    </row>
    <row r="527" spans="4:17" hidden="1" x14ac:dyDescent="0.3">
      <c r="D527" s="22" t="str">
        <f t="shared" si="63"/>
        <v/>
      </c>
      <c r="E527" s="21">
        <f t="shared" si="68"/>
        <v>126</v>
      </c>
      <c r="F527" s="22">
        <f t="shared" si="69"/>
        <v>52200</v>
      </c>
      <c r="G527" s="24">
        <f t="shared" si="64"/>
        <v>196.875</v>
      </c>
      <c r="H527" s="24">
        <f t="shared" si="65"/>
        <v>4.3750000000000044</v>
      </c>
      <c r="I527" s="24">
        <f t="shared" si="70"/>
        <v>300</v>
      </c>
      <c r="J527" s="22">
        <f t="shared" si="66"/>
        <v>496.875</v>
      </c>
      <c r="K527" s="22">
        <f t="shared" si="71"/>
        <v>300.01650000000001</v>
      </c>
      <c r="L527" s="21">
        <f t="shared" si="67"/>
        <v>1</v>
      </c>
      <c r="M527" s="22">
        <f>SUM(G$401:G527)-SUM(H$401:H527)</f>
        <v>32917.5</v>
      </c>
      <c r="N527" s="21"/>
      <c r="O527" s="21"/>
      <c r="P527" s="21"/>
      <c r="Q527" s="21"/>
    </row>
    <row r="528" spans="4:17" hidden="1" x14ac:dyDescent="0.3">
      <c r="D528" s="22" t="str">
        <f t="shared" si="63"/>
        <v/>
      </c>
      <c r="E528" s="21">
        <f t="shared" si="68"/>
        <v>127</v>
      </c>
      <c r="F528" s="22">
        <f t="shared" si="69"/>
        <v>51900</v>
      </c>
      <c r="G528" s="24">
        <f t="shared" si="64"/>
        <v>195.75</v>
      </c>
      <c r="H528" s="24">
        <f t="shared" si="65"/>
        <v>4.3500000000000041</v>
      </c>
      <c r="I528" s="24">
        <f t="shared" si="70"/>
        <v>300</v>
      </c>
      <c r="J528" s="22">
        <f t="shared" si="66"/>
        <v>495.75</v>
      </c>
      <c r="K528" s="22">
        <f t="shared" si="71"/>
        <v>300.01640624999999</v>
      </c>
      <c r="L528" s="21">
        <f t="shared" si="67"/>
        <v>1</v>
      </c>
      <c r="M528" s="22">
        <f>SUM(G$401:G528)-SUM(H$401:H528)</f>
        <v>33108.9</v>
      </c>
      <c r="N528" s="21"/>
      <c r="O528" s="21"/>
      <c r="P528" s="21"/>
      <c r="Q528" s="21"/>
    </row>
    <row r="529" spans="4:17" hidden="1" x14ac:dyDescent="0.3">
      <c r="D529" s="22" t="str">
        <f t="shared" si="63"/>
        <v/>
      </c>
      <c r="E529" s="21">
        <f t="shared" si="68"/>
        <v>128</v>
      </c>
      <c r="F529" s="22">
        <f t="shared" si="69"/>
        <v>51600</v>
      </c>
      <c r="G529" s="24">
        <f t="shared" si="64"/>
        <v>194.625</v>
      </c>
      <c r="H529" s="24">
        <f t="shared" si="65"/>
        <v>4.3250000000000037</v>
      </c>
      <c r="I529" s="24">
        <f t="shared" si="70"/>
        <v>300</v>
      </c>
      <c r="J529" s="22">
        <f t="shared" si="66"/>
        <v>494.625</v>
      </c>
      <c r="K529" s="22">
        <f t="shared" si="71"/>
        <v>300.01631250000003</v>
      </c>
      <c r="L529" s="21">
        <f t="shared" si="67"/>
        <v>1</v>
      </c>
      <c r="M529" s="22">
        <f>SUM(G$401:G529)-SUM(H$401:H529)</f>
        <v>33299.199999999997</v>
      </c>
      <c r="N529" s="21"/>
      <c r="O529" s="21"/>
      <c r="P529" s="21"/>
      <c r="Q529" s="21"/>
    </row>
    <row r="530" spans="4:17" hidden="1" x14ac:dyDescent="0.3">
      <c r="D530" s="22" t="str">
        <f t="shared" ref="D530:D593" si="72">IF(E530=$F$13*$B$12,M530,"")</f>
        <v/>
      </c>
      <c r="E530" s="21">
        <f t="shared" si="68"/>
        <v>129</v>
      </c>
      <c r="F530" s="22">
        <f t="shared" si="69"/>
        <v>51300</v>
      </c>
      <c r="G530" s="24">
        <f t="shared" ref="G530:G593" si="73">IF($E530="","",$F529*$F$16/$B$12)</f>
        <v>193.5</v>
      </c>
      <c r="H530" s="24">
        <f t="shared" ref="H530:H593" si="74">IF($E530="","",$F529*$B$19/$B$12)</f>
        <v>4.3000000000000034</v>
      </c>
      <c r="I530" s="24">
        <f t="shared" si="70"/>
        <v>300</v>
      </c>
      <c r="J530" s="22">
        <f t="shared" ref="J530:J593" si="75">IF($E530="","",IF($L530=0,$F529*$F$16/$B$12,F529*$F$16/$B$12+$B$405))</f>
        <v>493.5</v>
      </c>
      <c r="K530" s="22">
        <f t="shared" si="71"/>
        <v>300.01621875000001</v>
      </c>
      <c r="L530" s="21">
        <f t="shared" ref="L530:L593" si="76">IF(E530=$F$15,1,0+L529)</f>
        <v>1</v>
      </c>
      <c r="M530" s="22">
        <f>SUM(G$401:G530)-SUM(H$401:H530)</f>
        <v>33488.400000000001</v>
      </c>
      <c r="N530" s="21"/>
      <c r="O530" s="21"/>
      <c r="P530" s="21"/>
      <c r="Q530" s="21"/>
    </row>
    <row r="531" spans="4:17" hidden="1" x14ac:dyDescent="0.3">
      <c r="D531" s="22" t="str">
        <f t="shared" si="72"/>
        <v/>
      </c>
      <c r="E531" s="21">
        <f t="shared" ref="E531:E594" si="77">IF(E530="","",IF(E530+1&lt;=$B$10,E530+1,""))</f>
        <v>130</v>
      </c>
      <c r="F531" s="22">
        <f t="shared" ref="F531:F594" si="78">IF(E531="","",F530-I531)</f>
        <v>51000</v>
      </c>
      <c r="G531" s="24">
        <f t="shared" si="73"/>
        <v>192.375</v>
      </c>
      <c r="H531" s="24">
        <f t="shared" si="74"/>
        <v>4.2750000000000039</v>
      </c>
      <c r="I531" s="24">
        <f t="shared" ref="I531:I594" si="79">IF(E531="","",J531-G531)</f>
        <v>300</v>
      </c>
      <c r="J531" s="22">
        <f t="shared" si="75"/>
        <v>492.375</v>
      </c>
      <c r="K531" s="22">
        <f t="shared" ref="K531:K594" si="80">IF($E531="","",IF($L531=0,$F530*$B$19/$B$12,G530*$B$19/$B$12+$B$405))</f>
        <v>300.01612499999999</v>
      </c>
      <c r="L531" s="21">
        <f t="shared" si="76"/>
        <v>1</v>
      </c>
      <c r="M531" s="22">
        <f>SUM(G$401:G531)-SUM(H$401:H531)</f>
        <v>33676.5</v>
      </c>
      <c r="N531" s="21"/>
      <c r="O531" s="21"/>
      <c r="P531" s="21"/>
      <c r="Q531" s="21"/>
    </row>
    <row r="532" spans="4:17" hidden="1" x14ac:dyDescent="0.3">
      <c r="D532" s="22" t="str">
        <f t="shared" si="72"/>
        <v/>
      </c>
      <c r="E532" s="21">
        <f t="shared" si="77"/>
        <v>131</v>
      </c>
      <c r="F532" s="22">
        <f t="shared" si="78"/>
        <v>50700</v>
      </c>
      <c r="G532" s="24">
        <f t="shared" si="73"/>
        <v>191.25</v>
      </c>
      <c r="H532" s="24">
        <f t="shared" si="74"/>
        <v>4.2500000000000036</v>
      </c>
      <c r="I532" s="24">
        <f t="shared" si="79"/>
        <v>300</v>
      </c>
      <c r="J532" s="22">
        <f t="shared" si="75"/>
        <v>491.25</v>
      </c>
      <c r="K532" s="22">
        <f t="shared" si="80"/>
        <v>300.01603125000003</v>
      </c>
      <c r="L532" s="21">
        <f t="shared" si="76"/>
        <v>1</v>
      </c>
      <c r="M532" s="22">
        <f>SUM(G$401:G532)-SUM(H$401:H532)</f>
        <v>33863.5</v>
      </c>
      <c r="N532" s="21"/>
      <c r="O532" s="21"/>
      <c r="P532" s="21"/>
      <c r="Q532" s="21"/>
    </row>
    <row r="533" spans="4:17" hidden="1" x14ac:dyDescent="0.3">
      <c r="D533" s="22" t="str">
        <f t="shared" si="72"/>
        <v/>
      </c>
      <c r="E533" s="21">
        <f t="shared" si="77"/>
        <v>132</v>
      </c>
      <c r="F533" s="22">
        <f t="shared" si="78"/>
        <v>50400</v>
      </c>
      <c r="G533" s="24">
        <f t="shared" si="73"/>
        <v>190.125</v>
      </c>
      <c r="H533" s="24">
        <f t="shared" si="74"/>
        <v>4.2250000000000041</v>
      </c>
      <c r="I533" s="24">
        <f t="shared" si="79"/>
        <v>300</v>
      </c>
      <c r="J533" s="22">
        <f t="shared" si="75"/>
        <v>490.125</v>
      </c>
      <c r="K533" s="22">
        <f t="shared" si="80"/>
        <v>300.01593750000001</v>
      </c>
      <c r="L533" s="21">
        <f t="shared" si="76"/>
        <v>1</v>
      </c>
      <c r="M533" s="22">
        <f>SUM(G$401:G533)-SUM(H$401:H533)</f>
        <v>34049.4</v>
      </c>
      <c r="N533" s="21"/>
      <c r="O533" s="21"/>
      <c r="P533" s="21"/>
      <c r="Q533" s="21"/>
    </row>
    <row r="534" spans="4:17" hidden="1" x14ac:dyDescent="0.3">
      <c r="D534" s="22" t="str">
        <f t="shared" si="72"/>
        <v/>
      </c>
      <c r="E534" s="21">
        <f t="shared" si="77"/>
        <v>133</v>
      </c>
      <c r="F534" s="22">
        <f t="shared" si="78"/>
        <v>50100</v>
      </c>
      <c r="G534" s="24">
        <f t="shared" si="73"/>
        <v>189</v>
      </c>
      <c r="H534" s="24">
        <f t="shared" si="74"/>
        <v>4.2000000000000037</v>
      </c>
      <c r="I534" s="24">
        <f t="shared" si="79"/>
        <v>300</v>
      </c>
      <c r="J534" s="22">
        <f t="shared" si="75"/>
        <v>489</v>
      </c>
      <c r="K534" s="22">
        <f t="shared" si="80"/>
        <v>300.01584374999999</v>
      </c>
      <c r="L534" s="21">
        <f t="shared" si="76"/>
        <v>1</v>
      </c>
      <c r="M534" s="22">
        <f>SUM(G$401:G534)-SUM(H$401:H534)</f>
        <v>34234.199999999997</v>
      </c>
      <c r="N534" s="21"/>
      <c r="O534" s="21"/>
      <c r="P534" s="21"/>
      <c r="Q534" s="21"/>
    </row>
    <row r="535" spans="4:17" hidden="1" x14ac:dyDescent="0.3">
      <c r="D535" s="22" t="str">
        <f t="shared" si="72"/>
        <v/>
      </c>
      <c r="E535" s="21">
        <f t="shared" si="77"/>
        <v>134</v>
      </c>
      <c r="F535" s="22">
        <f t="shared" si="78"/>
        <v>49800</v>
      </c>
      <c r="G535" s="24">
        <f t="shared" si="73"/>
        <v>187.875</v>
      </c>
      <c r="H535" s="24">
        <f t="shared" si="74"/>
        <v>4.1750000000000034</v>
      </c>
      <c r="I535" s="24">
        <f t="shared" si="79"/>
        <v>300</v>
      </c>
      <c r="J535" s="22">
        <f t="shared" si="75"/>
        <v>487.875</v>
      </c>
      <c r="K535" s="22">
        <f t="shared" si="80"/>
        <v>300.01575000000003</v>
      </c>
      <c r="L535" s="21">
        <f t="shared" si="76"/>
        <v>1</v>
      </c>
      <c r="M535" s="22">
        <f>SUM(G$401:G535)-SUM(H$401:H535)</f>
        <v>34417.9</v>
      </c>
      <c r="N535" s="21"/>
      <c r="O535" s="21"/>
      <c r="P535" s="21"/>
      <c r="Q535" s="21"/>
    </row>
    <row r="536" spans="4:17" hidden="1" x14ac:dyDescent="0.3">
      <c r="D536" s="22" t="str">
        <f t="shared" si="72"/>
        <v/>
      </c>
      <c r="E536" s="21">
        <f t="shared" si="77"/>
        <v>135</v>
      </c>
      <c r="F536" s="22">
        <f t="shared" si="78"/>
        <v>49500</v>
      </c>
      <c r="G536" s="24">
        <f t="shared" si="73"/>
        <v>186.75</v>
      </c>
      <c r="H536" s="24">
        <f t="shared" si="74"/>
        <v>4.1500000000000039</v>
      </c>
      <c r="I536" s="24">
        <f t="shared" si="79"/>
        <v>300</v>
      </c>
      <c r="J536" s="22">
        <f t="shared" si="75"/>
        <v>486.75</v>
      </c>
      <c r="K536" s="22">
        <f t="shared" si="80"/>
        <v>300.01565625000001</v>
      </c>
      <c r="L536" s="21">
        <f t="shared" si="76"/>
        <v>1</v>
      </c>
      <c r="M536" s="22">
        <f>SUM(G$401:G536)-SUM(H$401:H536)</f>
        <v>34600.5</v>
      </c>
      <c r="N536" s="21"/>
      <c r="O536" s="21"/>
      <c r="P536" s="21"/>
      <c r="Q536" s="21"/>
    </row>
    <row r="537" spans="4:17" hidden="1" x14ac:dyDescent="0.3">
      <c r="D537" s="22" t="str">
        <f t="shared" si="72"/>
        <v/>
      </c>
      <c r="E537" s="21">
        <f t="shared" si="77"/>
        <v>136</v>
      </c>
      <c r="F537" s="22">
        <f t="shared" si="78"/>
        <v>49200</v>
      </c>
      <c r="G537" s="24">
        <f t="shared" si="73"/>
        <v>185.625</v>
      </c>
      <c r="H537" s="24">
        <f t="shared" si="74"/>
        <v>4.1250000000000036</v>
      </c>
      <c r="I537" s="24">
        <f t="shared" si="79"/>
        <v>300</v>
      </c>
      <c r="J537" s="22">
        <f t="shared" si="75"/>
        <v>485.625</v>
      </c>
      <c r="K537" s="22">
        <f t="shared" si="80"/>
        <v>300.01556249999999</v>
      </c>
      <c r="L537" s="21">
        <f t="shared" si="76"/>
        <v>1</v>
      </c>
      <c r="M537" s="22">
        <f>SUM(G$401:G537)-SUM(H$401:H537)</f>
        <v>34782</v>
      </c>
      <c r="N537" s="21"/>
      <c r="O537" s="21"/>
      <c r="P537" s="21"/>
      <c r="Q537" s="21"/>
    </row>
    <row r="538" spans="4:17" hidden="1" x14ac:dyDescent="0.3">
      <c r="D538" s="22" t="str">
        <f t="shared" si="72"/>
        <v/>
      </c>
      <c r="E538" s="21">
        <f t="shared" si="77"/>
        <v>137</v>
      </c>
      <c r="F538" s="22">
        <f t="shared" si="78"/>
        <v>48900</v>
      </c>
      <c r="G538" s="24">
        <f t="shared" si="73"/>
        <v>184.5</v>
      </c>
      <c r="H538" s="24">
        <f t="shared" si="74"/>
        <v>4.1000000000000041</v>
      </c>
      <c r="I538" s="24">
        <f t="shared" si="79"/>
        <v>300</v>
      </c>
      <c r="J538" s="22">
        <f t="shared" si="75"/>
        <v>484.5</v>
      </c>
      <c r="K538" s="22">
        <f t="shared" si="80"/>
        <v>300.01546875000003</v>
      </c>
      <c r="L538" s="21">
        <f t="shared" si="76"/>
        <v>1</v>
      </c>
      <c r="M538" s="22">
        <f>SUM(G$401:G538)-SUM(H$401:H538)</f>
        <v>34962.400000000001</v>
      </c>
      <c r="N538" s="21"/>
      <c r="O538" s="21"/>
      <c r="P538" s="21"/>
      <c r="Q538" s="21"/>
    </row>
    <row r="539" spans="4:17" hidden="1" x14ac:dyDescent="0.3">
      <c r="D539" s="22" t="str">
        <f t="shared" si="72"/>
        <v/>
      </c>
      <c r="E539" s="21">
        <f t="shared" si="77"/>
        <v>138</v>
      </c>
      <c r="F539" s="22">
        <f t="shared" si="78"/>
        <v>48600</v>
      </c>
      <c r="G539" s="24">
        <f t="shared" si="73"/>
        <v>183.375</v>
      </c>
      <c r="H539" s="24">
        <f t="shared" si="74"/>
        <v>4.0750000000000037</v>
      </c>
      <c r="I539" s="24">
        <f t="shared" si="79"/>
        <v>300</v>
      </c>
      <c r="J539" s="22">
        <f t="shared" si="75"/>
        <v>483.375</v>
      </c>
      <c r="K539" s="22">
        <f t="shared" si="80"/>
        <v>300.01537500000001</v>
      </c>
      <c r="L539" s="21">
        <f t="shared" si="76"/>
        <v>1</v>
      </c>
      <c r="M539" s="22">
        <f>SUM(G$401:G539)-SUM(H$401:H539)</f>
        <v>35141.699999999997</v>
      </c>
      <c r="N539" s="21"/>
      <c r="O539" s="21"/>
      <c r="P539" s="21"/>
      <c r="Q539" s="21"/>
    </row>
    <row r="540" spans="4:17" hidden="1" x14ac:dyDescent="0.3">
      <c r="D540" s="22" t="str">
        <f t="shared" si="72"/>
        <v/>
      </c>
      <c r="E540" s="21">
        <f t="shared" si="77"/>
        <v>139</v>
      </c>
      <c r="F540" s="22">
        <f t="shared" si="78"/>
        <v>48300</v>
      </c>
      <c r="G540" s="24">
        <f t="shared" si="73"/>
        <v>182.25</v>
      </c>
      <c r="H540" s="24">
        <f t="shared" si="74"/>
        <v>4.0500000000000034</v>
      </c>
      <c r="I540" s="24">
        <f t="shared" si="79"/>
        <v>300</v>
      </c>
      <c r="J540" s="22">
        <f t="shared" si="75"/>
        <v>482.25</v>
      </c>
      <c r="K540" s="22">
        <f t="shared" si="80"/>
        <v>300.01528124999999</v>
      </c>
      <c r="L540" s="21">
        <f t="shared" si="76"/>
        <v>1</v>
      </c>
      <c r="M540" s="22">
        <f>SUM(G$401:G540)-SUM(H$401:H540)</f>
        <v>35319.9</v>
      </c>
      <c r="N540" s="21"/>
      <c r="O540" s="21"/>
      <c r="P540" s="21"/>
      <c r="Q540" s="21"/>
    </row>
    <row r="541" spans="4:17" hidden="1" x14ac:dyDescent="0.3">
      <c r="D541" s="22" t="str">
        <f t="shared" si="72"/>
        <v/>
      </c>
      <c r="E541" s="21">
        <f t="shared" si="77"/>
        <v>140</v>
      </c>
      <c r="F541" s="22">
        <f t="shared" si="78"/>
        <v>48000</v>
      </c>
      <c r="G541" s="24">
        <f t="shared" si="73"/>
        <v>181.125</v>
      </c>
      <c r="H541" s="24">
        <f t="shared" si="74"/>
        <v>4.025000000000003</v>
      </c>
      <c r="I541" s="24">
        <f t="shared" si="79"/>
        <v>300</v>
      </c>
      <c r="J541" s="22">
        <f t="shared" si="75"/>
        <v>481.125</v>
      </c>
      <c r="K541" s="22">
        <f t="shared" si="80"/>
        <v>300.01518750000002</v>
      </c>
      <c r="L541" s="21">
        <f t="shared" si="76"/>
        <v>1</v>
      </c>
      <c r="M541" s="22">
        <f>SUM(G$401:G541)-SUM(H$401:H541)</f>
        <v>35497</v>
      </c>
      <c r="N541" s="21"/>
      <c r="O541" s="21"/>
      <c r="P541" s="21"/>
      <c r="Q541" s="21"/>
    </row>
    <row r="542" spans="4:17" hidden="1" x14ac:dyDescent="0.3">
      <c r="D542" s="22" t="str">
        <f t="shared" si="72"/>
        <v/>
      </c>
      <c r="E542" s="21">
        <f t="shared" si="77"/>
        <v>141</v>
      </c>
      <c r="F542" s="22">
        <f t="shared" si="78"/>
        <v>47700</v>
      </c>
      <c r="G542" s="24">
        <f t="shared" si="73"/>
        <v>180</v>
      </c>
      <c r="H542" s="24">
        <f t="shared" si="74"/>
        <v>4.0000000000000036</v>
      </c>
      <c r="I542" s="24">
        <f t="shared" si="79"/>
        <v>300</v>
      </c>
      <c r="J542" s="22">
        <f t="shared" si="75"/>
        <v>480</v>
      </c>
      <c r="K542" s="22">
        <f t="shared" si="80"/>
        <v>300.01509375000001</v>
      </c>
      <c r="L542" s="21">
        <f t="shared" si="76"/>
        <v>1</v>
      </c>
      <c r="M542" s="22">
        <f>SUM(G$401:G542)-SUM(H$401:H542)</f>
        <v>35673</v>
      </c>
      <c r="N542" s="21"/>
      <c r="O542" s="21"/>
      <c r="P542" s="21"/>
      <c r="Q542" s="21"/>
    </row>
    <row r="543" spans="4:17" hidden="1" x14ac:dyDescent="0.3">
      <c r="D543" s="22" t="str">
        <f t="shared" si="72"/>
        <v/>
      </c>
      <c r="E543" s="21">
        <f t="shared" si="77"/>
        <v>142</v>
      </c>
      <c r="F543" s="22">
        <f t="shared" si="78"/>
        <v>47400</v>
      </c>
      <c r="G543" s="24">
        <f t="shared" si="73"/>
        <v>178.875</v>
      </c>
      <c r="H543" s="24">
        <f t="shared" si="74"/>
        <v>3.9750000000000036</v>
      </c>
      <c r="I543" s="24">
        <f t="shared" si="79"/>
        <v>300</v>
      </c>
      <c r="J543" s="22">
        <f t="shared" si="75"/>
        <v>478.875</v>
      </c>
      <c r="K543" s="22">
        <f t="shared" si="80"/>
        <v>300.01499999999999</v>
      </c>
      <c r="L543" s="21">
        <f t="shared" si="76"/>
        <v>1</v>
      </c>
      <c r="M543" s="22">
        <f>SUM(G$401:G543)-SUM(H$401:H543)</f>
        <v>35847.9</v>
      </c>
      <c r="N543" s="21"/>
      <c r="O543" s="21"/>
      <c r="P543" s="21"/>
      <c r="Q543" s="21"/>
    </row>
    <row r="544" spans="4:17" hidden="1" x14ac:dyDescent="0.3">
      <c r="D544" s="22" t="str">
        <f t="shared" si="72"/>
        <v/>
      </c>
      <c r="E544" s="21">
        <f t="shared" si="77"/>
        <v>143</v>
      </c>
      <c r="F544" s="22">
        <f t="shared" si="78"/>
        <v>47100</v>
      </c>
      <c r="G544" s="24">
        <f t="shared" si="73"/>
        <v>177.75</v>
      </c>
      <c r="H544" s="24">
        <f t="shared" si="74"/>
        <v>3.9500000000000033</v>
      </c>
      <c r="I544" s="24">
        <f t="shared" si="79"/>
        <v>300</v>
      </c>
      <c r="J544" s="22">
        <f t="shared" si="75"/>
        <v>477.75</v>
      </c>
      <c r="K544" s="22">
        <f t="shared" si="80"/>
        <v>300.01490625000002</v>
      </c>
      <c r="L544" s="21">
        <f t="shared" si="76"/>
        <v>1</v>
      </c>
      <c r="M544" s="22">
        <f>SUM(G$401:G544)-SUM(H$401:H544)</f>
        <v>36021.699999999997</v>
      </c>
      <c r="N544" s="21"/>
      <c r="O544" s="21"/>
      <c r="P544" s="21"/>
      <c r="Q544" s="21"/>
    </row>
    <row r="545" spans="4:17" hidden="1" x14ac:dyDescent="0.3">
      <c r="D545" s="22" t="str">
        <f t="shared" si="72"/>
        <v/>
      </c>
      <c r="E545" s="21">
        <f t="shared" si="77"/>
        <v>144</v>
      </c>
      <c r="F545" s="22">
        <f t="shared" si="78"/>
        <v>46800</v>
      </c>
      <c r="G545" s="24">
        <f t="shared" si="73"/>
        <v>176.625</v>
      </c>
      <c r="H545" s="24">
        <f t="shared" si="74"/>
        <v>3.9250000000000038</v>
      </c>
      <c r="I545" s="24">
        <f t="shared" si="79"/>
        <v>300</v>
      </c>
      <c r="J545" s="22">
        <f t="shared" si="75"/>
        <v>476.625</v>
      </c>
      <c r="K545" s="22">
        <f t="shared" si="80"/>
        <v>300.01481250000001</v>
      </c>
      <c r="L545" s="21">
        <f t="shared" si="76"/>
        <v>1</v>
      </c>
      <c r="M545" s="22">
        <f>SUM(G$401:G545)-SUM(H$401:H545)</f>
        <v>36194.400000000001</v>
      </c>
      <c r="N545" s="21"/>
      <c r="O545" s="21"/>
      <c r="P545" s="21"/>
      <c r="Q545" s="21"/>
    </row>
    <row r="546" spans="4:17" hidden="1" x14ac:dyDescent="0.3">
      <c r="D546" s="22" t="str">
        <f t="shared" si="72"/>
        <v/>
      </c>
      <c r="E546" s="21">
        <f t="shared" si="77"/>
        <v>145</v>
      </c>
      <c r="F546" s="22">
        <f t="shared" si="78"/>
        <v>46500</v>
      </c>
      <c r="G546" s="24">
        <f t="shared" si="73"/>
        <v>175.5</v>
      </c>
      <c r="H546" s="24">
        <f t="shared" si="74"/>
        <v>3.9000000000000035</v>
      </c>
      <c r="I546" s="24">
        <f t="shared" si="79"/>
        <v>300</v>
      </c>
      <c r="J546" s="22">
        <f t="shared" si="75"/>
        <v>475.5</v>
      </c>
      <c r="K546" s="22">
        <f t="shared" si="80"/>
        <v>300.01471874999999</v>
      </c>
      <c r="L546" s="21">
        <f t="shared" si="76"/>
        <v>1</v>
      </c>
      <c r="M546" s="22">
        <f>SUM(G$401:G546)-SUM(H$401:H546)</f>
        <v>36366</v>
      </c>
      <c r="N546" s="21"/>
      <c r="O546" s="21"/>
      <c r="P546" s="21"/>
      <c r="Q546" s="21"/>
    </row>
    <row r="547" spans="4:17" hidden="1" x14ac:dyDescent="0.3">
      <c r="D547" s="22" t="str">
        <f t="shared" si="72"/>
        <v/>
      </c>
      <c r="E547" s="21">
        <f t="shared" si="77"/>
        <v>146</v>
      </c>
      <c r="F547" s="22">
        <f t="shared" si="78"/>
        <v>46200</v>
      </c>
      <c r="G547" s="24">
        <f t="shared" si="73"/>
        <v>174.375</v>
      </c>
      <c r="H547" s="24">
        <f t="shared" si="74"/>
        <v>3.8750000000000036</v>
      </c>
      <c r="I547" s="24">
        <f t="shared" si="79"/>
        <v>300</v>
      </c>
      <c r="J547" s="22">
        <f t="shared" si="75"/>
        <v>474.375</v>
      </c>
      <c r="K547" s="22">
        <f t="shared" si="80"/>
        <v>300.01462500000002</v>
      </c>
      <c r="L547" s="21">
        <f t="shared" si="76"/>
        <v>1</v>
      </c>
      <c r="M547" s="22">
        <f>SUM(G$401:G547)-SUM(H$401:H547)</f>
        <v>36536.5</v>
      </c>
      <c r="N547" s="21"/>
      <c r="O547" s="21"/>
      <c r="P547" s="21"/>
      <c r="Q547" s="21"/>
    </row>
    <row r="548" spans="4:17" hidden="1" x14ac:dyDescent="0.3">
      <c r="D548" s="22" t="str">
        <f t="shared" si="72"/>
        <v/>
      </c>
      <c r="E548" s="21">
        <f t="shared" si="77"/>
        <v>147</v>
      </c>
      <c r="F548" s="22">
        <f t="shared" si="78"/>
        <v>45900</v>
      </c>
      <c r="G548" s="24">
        <f t="shared" si="73"/>
        <v>173.25</v>
      </c>
      <c r="H548" s="24">
        <f t="shared" si="74"/>
        <v>3.8500000000000032</v>
      </c>
      <c r="I548" s="24">
        <f t="shared" si="79"/>
        <v>300</v>
      </c>
      <c r="J548" s="22">
        <f t="shared" si="75"/>
        <v>473.25</v>
      </c>
      <c r="K548" s="22">
        <f t="shared" si="80"/>
        <v>300.01453125</v>
      </c>
      <c r="L548" s="21">
        <f t="shared" si="76"/>
        <v>1</v>
      </c>
      <c r="M548" s="22">
        <f>SUM(G$401:G548)-SUM(H$401:H548)</f>
        <v>36705.9</v>
      </c>
      <c r="N548" s="21"/>
      <c r="O548" s="21"/>
      <c r="P548" s="21"/>
      <c r="Q548" s="21"/>
    </row>
    <row r="549" spans="4:17" hidden="1" x14ac:dyDescent="0.3">
      <c r="D549" s="22" t="str">
        <f t="shared" si="72"/>
        <v/>
      </c>
      <c r="E549" s="21">
        <f t="shared" si="77"/>
        <v>148</v>
      </c>
      <c r="F549" s="22">
        <f t="shared" si="78"/>
        <v>45600</v>
      </c>
      <c r="G549" s="24">
        <f t="shared" si="73"/>
        <v>172.125</v>
      </c>
      <c r="H549" s="24">
        <f t="shared" si="74"/>
        <v>3.8250000000000033</v>
      </c>
      <c r="I549" s="24">
        <f t="shared" si="79"/>
        <v>300</v>
      </c>
      <c r="J549" s="22">
        <f t="shared" si="75"/>
        <v>472.125</v>
      </c>
      <c r="K549" s="22">
        <f t="shared" si="80"/>
        <v>300.01443749999999</v>
      </c>
      <c r="L549" s="21">
        <f t="shared" si="76"/>
        <v>1</v>
      </c>
      <c r="M549" s="22">
        <f>SUM(G$401:G549)-SUM(H$401:H549)</f>
        <v>36874.199999999997</v>
      </c>
      <c r="N549" s="21"/>
      <c r="O549" s="21"/>
      <c r="P549" s="21"/>
      <c r="Q549" s="21"/>
    </row>
    <row r="550" spans="4:17" hidden="1" x14ac:dyDescent="0.3">
      <c r="D550" s="22" t="str">
        <f t="shared" si="72"/>
        <v/>
      </c>
      <c r="E550" s="21">
        <f t="shared" si="77"/>
        <v>149</v>
      </c>
      <c r="F550" s="22">
        <f t="shared" si="78"/>
        <v>45300</v>
      </c>
      <c r="G550" s="24">
        <f t="shared" si="73"/>
        <v>171</v>
      </c>
      <c r="H550" s="24">
        <f t="shared" si="74"/>
        <v>3.8000000000000029</v>
      </c>
      <c r="I550" s="24">
        <f t="shared" si="79"/>
        <v>300</v>
      </c>
      <c r="J550" s="22">
        <f t="shared" si="75"/>
        <v>471</v>
      </c>
      <c r="K550" s="22">
        <f t="shared" si="80"/>
        <v>300.01434375000002</v>
      </c>
      <c r="L550" s="21">
        <f t="shared" si="76"/>
        <v>1</v>
      </c>
      <c r="M550" s="22">
        <f>SUM(G$401:G550)-SUM(H$401:H550)</f>
        <v>37041.4</v>
      </c>
      <c r="N550" s="21"/>
      <c r="O550" s="21"/>
      <c r="P550" s="21"/>
      <c r="Q550" s="21"/>
    </row>
    <row r="551" spans="4:17" hidden="1" x14ac:dyDescent="0.3">
      <c r="D551" s="22" t="str">
        <f t="shared" si="72"/>
        <v/>
      </c>
      <c r="E551" s="21">
        <f t="shared" si="77"/>
        <v>150</v>
      </c>
      <c r="F551" s="22">
        <f t="shared" si="78"/>
        <v>45000</v>
      </c>
      <c r="G551" s="24">
        <f t="shared" si="73"/>
        <v>169.875</v>
      </c>
      <c r="H551" s="24">
        <f t="shared" si="74"/>
        <v>3.7750000000000035</v>
      </c>
      <c r="I551" s="24">
        <f t="shared" si="79"/>
        <v>300</v>
      </c>
      <c r="J551" s="22">
        <f t="shared" si="75"/>
        <v>469.875</v>
      </c>
      <c r="K551" s="22">
        <f t="shared" si="80"/>
        <v>300.01425</v>
      </c>
      <c r="L551" s="21">
        <f t="shared" si="76"/>
        <v>1</v>
      </c>
      <c r="M551" s="22">
        <f>SUM(G$401:G551)-SUM(H$401:H551)</f>
        <v>37207.5</v>
      </c>
      <c r="N551" s="21"/>
      <c r="O551" s="21"/>
      <c r="P551" s="21"/>
      <c r="Q551" s="21"/>
    </row>
    <row r="552" spans="4:17" hidden="1" x14ac:dyDescent="0.3">
      <c r="D552" s="22" t="str">
        <f t="shared" si="72"/>
        <v/>
      </c>
      <c r="E552" s="21">
        <f t="shared" si="77"/>
        <v>151</v>
      </c>
      <c r="F552" s="22">
        <f t="shared" si="78"/>
        <v>44700</v>
      </c>
      <c r="G552" s="24">
        <f t="shared" si="73"/>
        <v>168.75</v>
      </c>
      <c r="H552" s="24">
        <f t="shared" si="74"/>
        <v>3.7500000000000036</v>
      </c>
      <c r="I552" s="24">
        <f t="shared" si="79"/>
        <v>300</v>
      </c>
      <c r="J552" s="22">
        <f t="shared" si="75"/>
        <v>468.75</v>
      </c>
      <c r="K552" s="22">
        <f t="shared" si="80"/>
        <v>300.01415624999998</v>
      </c>
      <c r="L552" s="21">
        <f t="shared" si="76"/>
        <v>1</v>
      </c>
      <c r="M552" s="22">
        <f>SUM(G$401:G552)-SUM(H$401:H552)</f>
        <v>37372.5</v>
      </c>
      <c r="N552" s="21"/>
      <c r="O552" s="21"/>
      <c r="P552" s="21"/>
      <c r="Q552" s="21"/>
    </row>
    <row r="553" spans="4:17" hidden="1" x14ac:dyDescent="0.3">
      <c r="D553" s="22" t="str">
        <f t="shared" si="72"/>
        <v/>
      </c>
      <c r="E553" s="21">
        <f t="shared" si="77"/>
        <v>152</v>
      </c>
      <c r="F553" s="22">
        <f t="shared" si="78"/>
        <v>44400</v>
      </c>
      <c r="G553" s="24">
        <f t="shared" si="73"/>
        <v>167.625</v>
      </c>
      <c r="H553" s="24">
        <f t="shared" si="74"/>
        <v>3.7250000000000032</v>
      </c>
      <c r="I553" s="24">
        <f t="shared" si="79"/>
        <v>300</v>
      </c>
      <c r="J553" s="22">
        <f t="shared" si="75"/>
        <v>467.625</v>
      </c>
      <c r="K553" s="22">
        <f t="shared" si="80"/>
        <v>300.01406250000002</v>
      </c>
      <c r="L553" s="21">
        <f t="shared" si="76"/>
        <v>1</v>
      </c>
      <c r="M553" s="22">
        <f>SUM(G$401:G553)-SUM(H$401:H553)</f>
        <v>37536.400000000001</v>
      </c>
      <c r="N553" s="21"/>
      <c r="O553" s="21"/>
      <c r="P553" s="21"/>
      <c r="Q553" s="21"/>
    </row>
    <row r="554" spans="4:17" hidden="1" x14ac:dyDescent="0.3">
      <c r="D554" s="22" t="str">
        <f t="shared" si="72"/>
        <v/>
      </c>
      <c r="E554" s="21">
        <f t="shared" si="77"/>
        <v>153</v>
      </c>
      <c r="F554" s="22">
        <f t="shared" si="78"/>
        <v>44100</v>
      </c>
      <c r="G554" s="24">
        <f t="shared" si="73"/>
        <v>166.5</v>
      </c>
      <c r="H554" s="24">
        <f t="shared" si="74"/>
        <v>3.7000000000000033</v>
      </c>
      <c r="I554" s="24">
        <f t="shared" si="79"/>
        <v>300</v>
      </c>
      <c r="J554" s="22">
        <f t="shared" si="75"/>
        <v>466.5</v>
      </c>
      <c r="K554" s="22">
        <f t="shared" si="80"/>
        <v>300.01396875</v>
      </c>
      <c r="L554" s="21">
        <f t="shared" si="76"/>
        <v>1</v>
      </c>
      <c r="M554" s="22">
        <f>SUM(G$401:G554)-SUM(H$401:H554)</f>
        <v>37699.199999999997</v>
      </c>
      <c r="N554" s="21"/>
      <c r="O554" s="21"/>
      <c r="P554" s="21"/>
      <c r="Q554" s="21"/>
    </row>
    <row r="555" spans="4:17" hidden="1" x14ac:dyDescent="0.3">
      <c r="D555" s="22" t="str">
        <f t="shared" si="72"/>
        <v/>
      </c>
      <c r="E555" s="21">
        <f t="shared" si="77"/>
        <v>154</v>
      </c>
      <c r="F555" s="22">
        <f t="shared" si="78"/>
        <v>43800</v>
      </c>
      <c r="G555" s="24">
        <f t="shared" si="73"/>
        <v>165.375</v>
      </c>
      <c r="H555" s="24">
        <f t="shared" si="74"/>
        <v>3.6750000000000029</v>
      </c>
      <c r="I555" s="24">
        <f t="shared" si="79"/>
        <v>300</v>
      </c>
      <c r="J555" s="22">
        <f t="shared" si="75"/>
        <v>465.375</v>
      </c>
      <c r="K555" s="22">
        <f t="shared" si="80"/>
        <v>300.01387499999998</v>
      </c>
      <c r="L555" s="21">
        <f t="shared" si="76"/>
        <v>1</v>
      </c>
      <c r="M555" s="22">
        <f>SUM(G$401:G555)-SUM(H$401:H555)</f>
        <v>37860.9</v>
      </c>
      <c r="N555" s="21"/>
      <c r="O555" s="21"/>
      <c r="P555" s="21"/>
      <c r="Q555" s="21"/>
    </row>
    <row r="556" spans="4:17" hidden="1" x14ac:dyDescent="0.3">
      <c r="D556" s="22" t="str">
        <f t="shared" si="72"/>
        <v/>
      </c>
      <c r="E556" s="21">
        <f t="shared" si="77"/>
        <v>155</v>
      </c>
      <c r="F556" s="22">
        <f t="shared" si="78"/>
        <v>43500</v>
      </c>
      <c r="G556" s="24">
        <f t="shared" si="73"/>
        <v>164.25</v>
      </c>
      <c r="H556" s="24">
        <f t="shared" si="74"/>
        <v>3.6500000000000035</v>
      </c>
      <c r="I556" s="24">
        <f t="shared" si="79"/>
        <v>300</v>
      </c>
      <c r="J556" s="22">
        <f t="shared" si="75"/>
        <v>464.25</v>
      </c>
      <c r="K556" s="22">
        <f t="shared" si="80"/>
        <v>300.01378125000002</v>
      </c>
      <c r="L556" s="21">
        <f t="shared" si="76"/>
        <v>1</v>
      </c>
      <c r="M556" s="22">
        <f>SUM(G$401:G556)-SUM(H$401:H556)</f>
        <v>38021.5</v>
      </c>
      <c r="N556" s="21"/>
      <c r="O556" s="21"/>
      <c r="P556" s="21"/>
      <c r="Q556" s="21"/>
    </row>
    <row r="557" spans="4:17" hidden="1" x14ac:dyDescent="0.3">
      <c r="D557" s="22" t="str">
        <f t="shared" si="72"/>
        <v/>
      </c>
      <c r="E557" s="21">
        <f t="shared" si="77"/>
        <v>156</v>
      </c>
      <c r="F557" s="22">
        <f t="shared" si="78"/>
        <v>43200</v>
      </c>
      <c r="G557" s="24">
        <f t="shared" si="73"/>
        <v>163.125</v>
      </c>
      <c r="H557" s="24">
        <f t="shared" si="74"/>
        <v>3.6250000000000031</v>
      </c>
      <c r="I557" s="24">
        <f t="shared" si="79"/>
        <v>300</v>
      </c>
      <c r="J557" s="22">
        <f t="shared" si="75"/>
        <v>463.125</v>
      </c>
      <c r="K557" s="22">
        <f t="shared" si="80"/>
        <v>300.0136875</v>
      </c>
      <c r="L557" s="21">
        <f t="shared" si="76"/>
        <v>1</v>
      </c>
      <c r="M557" s="22">
        <f>SUM(G$401:G557)-SUM(H$401:H557)</f>
        <v>38181</v>
      </c>
      <c r="N557" s="21"/>
      <c r="O557" s="21"/>
      <c r="P557" s="21"/>
      <c r="Q557" s="21"/>
    </row>
    <row r="558" spans="4:17" hidden="1" x14ac:dyDescent="0.3">
      <c r="D558" s="22" t="str">
        <f t="shared" si="72"/>
        <v/>
      </c>
      <c r="E558" s="21">
        <f t="shared" si="77"/>
        <v>157</v>
      </c>
      <c r="F558" s="22">
        <f t="shared" si="78"/>
        <v>42900</v>
      </c>
      <c r="G558" s="24">
        <f t="shared" si="73"/>
        <v>162</v>
      </c>
      <c r="H558" s="24">
        <f t="shared" si="74"/>
        <v>3.6000000000000032</v>
      </c>
      <c r="I558" s="24">
        <f t="shared" si="79"/>
        <v>300</v>
      </c>
      <c r="J558" s="22">
        <f t="shared" si="75"/>
        <v>462</v>
      </c>
      <c r="K558" s="22">
        <f t="shared" si="80"/>
        <v>300.01359374999998</v>
      </c>
      <c r="L558" s="21">
        <f t="shared" si="76"/>
        <v>1</v>
      </c>
      <c r="M558" s="22">
        <f>SUM(G$401:G558)-SUM(H$401:H558)</f>
        <v>38339.4</v>
      </c>
      <c r="N558" s="21"/>
      <c r="O558" s="21"/>
      <c r="P558" s="21"/>
      <c r="Q558" s="21"/>
    </row>
    <row r="559" spans="4:17" hidden="1" x14ac:dyDescent="0.3">
      <c r="D559" s="22" t="str">
        <f t="shared" si="72"/>
        <v/>
      </c>
      <c r="E559" s="21">
        <f t="shared" si="77"/>
        <v>158</v>
      </c>
      <c r="F559" s="22">
        <f t="shared" si="78"/>
        <v>42600</v>
      </c>
      <c r="G559" s="24">
        <f t="shared" si="73"/>
        <v>160.875</v>
      </c>
      <c r="H559" s="24">
        <f t="shared" si="74"/>
        <v>3.5750000000000033</v>
      </c>
      <c r="I559" s="24">
        <f t="shared" si="79"/>
        <v>300</v>
      </c>
      <c r="J559" s="22">
        <f t="shared" si="75"/>
        <v>460.875</v>
      </c>
      <c r="K559" s="22">
        <f t="shared" si="80"/>
        <v>300.01350000000002</v>
      </c>
      <c r="L559" s="21">
        <f t="shared" si="76"/>
        <v>1</v>
      </c>
      <c r="M559" s="22">
        <f>SUM(G$401:G559)-SUM(H$401:H559)</f>
        <v>38496.699999999997</v>
      </c>
      <c r="N559" s="21"/>
      <c r="O559" s="21"/>
      <c r="P559" s="21"/>
      <c r="Q559" s="21"/>
    </row>
    <row r="560" spans="4:17" hidden="1" x14ac:dyDescent="0.3">
      <c r="D560" s="22" t="str">
        <f t="shared" si="72"/>
        <v/>
      </c>
      <c r="E560" s="21">
        <f t="shared" si="77"/>
        <v>159</v>
      </c>
      <c r="F560" s="22">
        <f t="shared" si="78"/>
        <v>42300</v>
      </c>
      <c r="G560" s="24">
        <f t="shared" si="73"/>
        <v>159.75</v>
      </c>
      <c r="H560" s="24">
        <f t="shared" si="74"/>
        <v>3.5500000000000029</v>
      </c>
      <c r="I560" s="24">
        <f t="shared" si="79"/>
        <v>300</v>
      </c>
      <c r="J560" s="22">
        <f t="shared" si="75"/>
        <v>459.75</v>
      </c>
      <c r="K560" s="22">
        <f t="shared" si="80"/>
        <v>300.01340625</v>
      </c>
      <c r="L560" s="21">
        <f t="shared" si="76"/>
        <v>1</v>
      </c>
      <c r="M560" s="22">
        <f>SUM(G$401:G560)-SUM(H$401:H560)</f>
        <v>38652.9</v>
      </c>
      <c r="N560" s="21"/>
      <c r="O560" s="21"/>
      <c r="P560" s="21"/>
      <c r="Q560" s="21"/>
    </row>
    <row r="561" spans="4:17" hidden="1" x14ac:dyDescent="0.3">
      <c r="D561" s="22" t="str">
        <f t="shared" si="72"/>
        <v/>
      </c>
      <c r="E561" s="21">
        <f t="shared" si="77"/>
        <v>160</v>
      </c>
      <c r="F561" s="22">
        <f t="shared" si="78"/>
        <v>42000</v>
      </c>
      <c r="G561" s="24">
        <f t="shared" si="73"/>
        <v>158.625</v>
      </c>
      <c r="H561" s="24">
        <f t="shared" si="74"/>
        <v>3.5250000000000035</v>
      </c>
      <c r="I561" s="24">
        <f t="shared" si="79"/>
        <v>300</v>
      </c>
      <c r="J561" s="22">
        <f t="shared" si="75"/>
        <v>458.625</v>
      </c>
      <c r="K561" s="22">
        <f t="shared" si="80"/>
        <v>300.01331249999998</v>
      </c>
      <c r="L561" s="21">
        <f t="shared" si="76"/>
        <v>1</v>
      </c>
      <c r="M561" s="22">
        <f>SUM(G$401:G561)-SUM(H$401:H561)</f>
        <v>38808</v>
      </c>
      <c r="N561" s="21"/>
      <c r="O561" s="21"/>
      <c r="P561" s="21"/>
      <c r="Q561" s="21"/>
    </row>
    <row r="562" spans="4:17" hidden="1" x14ac:dyDescent="0.3">
      <c r="D562" s="22" t="str">
        <f t="shared" si="72"/>
        <v/>
      </c>
      <c r="E562" s="21">
        <f t="shared" si="77"/>
        <v>161</v>
      </c>
      <c r="F562" s="22">
        <f t="shared" si="78"/>
        <v>41700</v>
      </c>
      <c r="G562" s="24">
        <f t="shared" si="73"/>
        <v>157.5</v>
      </c>
      <c r="H562" s="24">
        <f t="shared" si="74"/>
        <v>3.5000000000000031</v>
      </c>
      <c r="I562" s="24">
        <f t="shared" si="79"/>
        <v>300</v>
      </c>
      <c r="J562" s="22">
        <f t="shared" si="75"/>
        <v>457.5</v>
      </c>
      <c r="K562" s="22">
        <f t="shared" si="80"/>
        <v>300.01321875000002</v>
      </c>
      <c r="L562" s="21">
        <f t="shared" si="76"/>
        <v>1</v>
      </c>
      <c r="M562" s="22">
        <f>SUM(G$401:G562)-SUM(H$401:H562)</f>
        <v>38962</v>
      </c>
      <c r="N562" s="21"/>
      <c r="O562" s="21"/>
      <c r="P562" s="21"/>
      <c r="Q562" s="21"/>
    </row>
    <row r="563" spans="4:17" hidden="1" x14ac:dyDescent="0.3">
      <c r="D563" s="22" t="str">
        <f t="shared" si="72"/>
        <v/>
      </c>
      <c r="E563" s="21">
        <f t="shared" si="77"/>
        <v>162</v>
      </c>
      <c r="F563" s="22">
        <f t="shared" si="78"/>
        <v>41400</v>
      </c>
      <c r="G563" s="24">
        <f t="shared" si="73"/>
        <v>156.375</v>
      </c>
      <c r="H563" s="24">
        <f t="shared" si="74"/>
        <v>3.4750000000000032</v>
      </c>
      <c r="I563" s="24">
        <f t="shared" si="79"/>
        <v>300</v>
      </c>
      <c r="J563" s="22">
        <f t="shared" si="75"/>
        <v>456.375</v>
      </c>
      <c r="K563" s="22">
        <f t="shared" si="80"/>
        <v>300.013125</v>
      </c>
      <c r="L563" s="21">
        <f t="shared" si="76"/>
        <v>1</v>
      </c>
      <c r="M563" s="22">
        <f>SUM(G$401:G563)-SUM(H$401:H563)</f>
        <v>39114.9</v>
      </c>
      <c r="N563" s="21"/>
      <c r="O563" s="21"/>
      <c r="P563" s="21"/>
      <c r="Q563" s="21"/>
    </row>
    <row r="564" spans="4:17" hidden="1" x14ac:dyDescent="0.3">
      <c r="D564" s="22" t="str">
        <f t="shared" si="72"/>
        <v/>
      </c>
      <c r="E564" s="21">
        <f t="shared" si="77"/>
        <v>163</v>
      </c>
      <c r="F564" s="22">
        <f t="shared" si="78"/>
        <v>41100</v>
      </c>
      <c r="G564" s="24">
        <f t="shared" si="73"/>
        <v>155.25</v>
      </c>
      <c r="H564" s="24">
        <f t="shared" si="74"/>
        <v>3.4500000000000028</v>
      </c>
      <c r="I564" s="24">
        <f t="shared" si="79"/>
        <v>300</v>
      </c>
      <c r="J564" s="22">
        <f t="shared" si="75"/>
        <v>455.25</v>
      </c>
      <c r="K564" s="22">
        <f t="shared" si="80"/>
        <v>300.01303124999998</v>
      </c>
      <c r="L564" s="21">
        <f t="shared" si="76"/>
        <v>1</v>
      </c>
      <c r="M564" s="22">
        <f>SUM(G$401:G564)-SUM(H$401:H564)</f>
        <v>39266.699999999997</v>
      </c>
      <c r="N564" s="21"/>
      <c r="O564" s="21"/>
      <c r="P564" s="21"/>
      <c r="Q564" s="21"/>
    </row>
    <row r="565" spans="4:17" hidden="1" x14ac:dyDescent="0.3">
      <c r="D565" s="22" t="str">
        <f t="shared" si="72"/>
        <v/>
      </c>
      <c r="E565" s="21">
        <f t="shared" si="77"/>
        <v>164</v>
      </c>
      <c r="F565" s="22">
        <f t="shared" si="78"/>
        <v>40800</v>
      </c>
      <c r="G565" s="24">
        <f t="shared" si="73"/>
        <v>154.125</v>
      </c>
      <c r="H565" s="24">
        <f t="shared" si="74"/>
        <v>3.4250000000000029</v>
      </c>
      <c r="I565" s="24">
        <f t="shared" si="79"/>
        <v>300</v>
      </c>
      <c r="J565" s="22">
        <f t="shared" si="75"/>
        <v>454.125</v>
      </c>
      <c r="K565" s="22">
        <f t="shared" si="80"/>
        <v>300.01293750000002</v>
      </c>
      <c r="L565" s="21">
        <f t="shared" si="76"/>
        <v>1</v>
      </c>
      <c r="M565" s="22">
        <f>SUM(G$401:G565)-SUM(H$401:H565)</f>
        <v>39417.4</v>
      </c>
      <c r="N565" s="21"/>
      <c r="O565" s="21"/>
      <c r="P565" s="21"/>
      <c r="Q565" s="21"/>
    </row>
    <row r="566" spans="4:17" hidden="1" x14ac:dyDescent="0.3">
      <c r="D566" s="22" t="str">
        <f t="shared" si="72"/>
        <v/>
      </c>
      <c r="E566" s="21">
        <f t="shared" si="77"/>
        <v>165</v>
      </c>
      <c r="F566" s="22">
        <f t="shared" si="78"/>
        <v>40500</v>
      </c>
      <c r="G566" s="24">
        <f t="shared" si="73"/>
        <v>153</v>
      </c>
      <c r="H566" s="24">
        <f t="shared" si="74"/>
        <v>3.4000000000000035</v>
      </c>
      <c r="I566" s="24">
        <f t="shared" si="79"/>
        <v>300</v>
      </c>
      <c r="J566" s="22">
        <f t="shared" si="75"/>
        <v>453</v>
      </c>
      <c r="K566" s="22">
        <f t="shared" si="80"/>
        <v>300.01284375</v>
      </c>
      <c r="L566" s="21">
        <f t="shared" si="76"/>
        <v>1</v>
      </c>
      <c r="M566" s="22">
        <f>SUM(G$401:G566)-SUM(H$401:H566)</f>
        <v>39567</v>
      </c>
      <c r="N566" s="21"/>
      <c r="O566" s="21"/>
      <c r="P566" s="21"/>
      <c r="Q566" s="21"/>
    </row>
    <row r="567" spans="4:17" hidden="1" x14ac:dyDescent="0.3">
      <c r="D567" s="22" t="str">
        <f t="shared" si="72"/>
        <v/>
      </c>
      <c r="E567" s="21">
        <f t="shared" si="77"/>
        <v>166</v>
      </c>
      <c r="F567" s="22">
        <f t="shared" si="78"/>
        <v>40200</v>
      </c>
      <c r="G567" s="24">
        <f t="shared" si="73"/>
        <v>151.875</v>
      </c>
      <c r="H567" s="24">
        <f t="shared" si="74"/>
        <v>3.3750000000000031</v>
      </c>
      <c r="I567" s="24">
        <f t="shared" si="79"/>
        <v>300</v>
      </c>
      <c r="J567" s="22">
        <f t="shared" si="75"/>
        <v>451.875</v>
      </c>
      <c r="K567" s="22">
        <f t="shared" si="80"/>
        <v>300.01274999999998</v>
      </c>
      <c r="L567" s="21">
        <f t="shared" si="76"/>
        <v>1</v>
      </c>
      <c r="M567" s="22">
        <f>SUM(G$401:G567)-SUM(H$401:H567)</f>
        <v>39715.5</v>
      </c>
      <c r="N567" s="21"/>
      <c r="O567" s="21"/>
      <c r="P567" s="21"/>
      <c r="Q567" s="21"/>
    </row>
    <row r="568" spans="4:17" hidden="1" x14ac:dyDescent="0.3">
      <c r="D568" s="22" t="str">
        <f t="shared" si="72"/>
        <v/>
      </c>
      <c r="E568" s="21">
        <f t="shared" si="77"/>
        <v>167</v>
      </c>
      <c r="F568" s="22">
        <f t="shared" si="78"/>
        <v>39900</v>
      </c>
      <c r="G568" s="24">
        <f t="shared" si="73"/>
        <v>150.75</v>
      </c>
      <c r="H568" s="24">
        <f t="shared" si="74"/>
        <v>3.3500000000000032</v>
      </c>
      <c r="I568" s="24">
        <f t="shared" si="79"/>
        <v>300</v>
      </c>
      <c r="J568" s="22">
        <f t="shared" si="75"/>
        <v>450.75</v>
      </c>
      <c r="K568" s="22">
        <f t="shared" si="80"/>
        <v>300.01265625000002</v>
      </c>
      <c r="L568" s="21">
        <f t="shared" si="76"/>
        <v>1</v>
      </c>
      <c r="M568" s="22">
        <f>SUM(G$401:G568)-SUM(H$401:H568)</f>
        <v>39862.9</v>
      </c>
      <c r="N568" s="21"/>
      <c r="O568" s="21"/>
      <c r="P568" s="21"/>
      <c r="Q568" s="21"/>
    </row>
    <row r="569" spans="4:17" hidden="1" x14ac:dyDescent="0.3">
      <c r="D569" s="22" t="str">
        <f t="shared" si="72"/>
        <v/>
      </c>
      <c r="E569" s="21">
        <f t="shared" si="77"/>
        <v>168</v>
      </c>
      <c r="F569" s="22">
        <f t="shared" si="78"/>
        <v>39600</v>
      </c>
      <c r="G569" s="24">
        <f t="shared" si="73"/>
        <v>149.625</v>
      </c>
      <c r="H569" s="24">
        <f t="shared" si="74"/>
        <v>3.3250000000000028</v>
      </c>
      <c r="I569" s="24">
        <f t="shared" si="79"/>
        <v>300</v>
      </c>
      <c r="J569" s="22">
        <f t="shared" si="75"/>
        <v>449.625</v>
      </c>
      <c r="K569" s="22">
        <f t="shared" si="80"/>
        <v>300.0125625</v>
      </c>
      <c r="L569" s="21">
        <f t="shared" si="76"/>
        <v>1</v>
      </c>
      <c r="M569" s="22">
        <f>SUM(G$401:G569)-SUM(H$401:H569)</f>
        <v>40009.199999999997</v>
      </c>
      <c r="N569" s="21"/>
      <c r="O569" s="21"/>
      <c r="P569" s="21"/>
      <c r="Q569" s="21"/>
    </row>
    <row r="570" spans="4:17" hidden="1" x14ac:dyDescent="0.3">
      <c r="D570" s="22" t="str">
        <f t="shared" si="72"/>
        <v/>
      </c>
      <c r="E570" s="21">
        <f t="shared" si="77"/>
        <v>169</v>
      </c>
      <c r="F570" s="22">
        <f t="shared" si="78"/>
        <v>39300</v>
      </c>
      <c r="G570" s="24">
        <f t="shared" si="73"/>
        <v>148.5</v>
      </c>
      <c r="H570" s="24">
        <f t="shared" si="74"/>
        <v>3.3000000000000029</v>
      </c>
      <c r="I570" s="24">
        <f t="shared" si="79"/>
        <v>300</v>
      </c>
      <c r="J570" s="22">
        <f t="shared" si="75"/>
        <v>448.5</v>
      </c>
      <c r="K570" s="22">
        <f t="shared" si="80"/>
        <v>300.01246874999998</v>
      </c>
      <c r="L570" s="21">
        <f t="shared" si="76"/>
        <v>1</v>
      </c>
      <c r="M570" s="22">
        <f>SUM(G$401:G570)-SUM(H$401:H570)</f>
        <v>40154.400000000001</v>
      </c>
      <c r="N570" s="21"/>
      <c r="O570" s="21"/>
      <c r="P570" s="21"/>
      <c r="Q570" s="21"/>
    </row>
    <row r="571" spans="4:17" hidden="1" x14ac:dyDescent="0.3">
      <c r="D571" s="22" t="str">
        <f t="shared" si="72"/>
        <v/>
      </c>
      <c r="E571" s="21">
        <f t="shared" si="77"/>
        <v>170</v>
      </c>
      <c r="F571" s="22">
        <f t="shared" si="78"/>
        <v>39000</v>
      </c>
      <c r="G571" s="24">
        <f t="shared" si="73"/>
        <v>147.375</v>
      </c>
      <c r="H571" s="24">
        <f t="shared" si="74"/>
        <v>3.2750000000000026</v>
      </c>
      <c r="I571" s="24">
        <f t="shared" si="79"/>
        <v>300</v>
      </c>
      <c r="J571" s="22">
        <f t="shared" si="75"/>
        <v>447.375</v>
      </c>
      <c r="K571" s="22">
        <f t="shared" si="80"/>
        <v>300.01237500000002</v>
      </c>
      <c r="L571" s="21">
        <f t="shared" si="76"/>
        <v>1</v>
      </c>
      <c r="M571" s="22">
        <f>SUM(G$401:G571)-SUM(H$401:H571)</f>
        <v>40298.5</v>
      </c>
      <c r="N571" s="21"/>
      <c r="O571" s="21"/>
      <c r="P571" s="21"/>
      <c r="Q571" s="21"/>
    </row>
    <row r="572" spans="4:17" hidden="1" x14ac:dyDescent="0.3">
      <c r="D572" s="22" t="str">
        <f t="shared" si="72"/>
        <v/>
      </c>
      <c r="E572" s="21">
        <f t="shared" si="77"/>
        <v>171</v>
      </c>
      <c r="F572" s="22">
        <f t="shared" si="78"/>
        <v>38700</v>
      </c>
      <c r="G572" s="24">
        <f t="shared" si="73"/>
        <v>146.25</v>
      </c>
      <c r="H572" s="24">
        <f t="shared" si="74"/>
        <v>3.2500000000000031</v>
      </c>
      <c r="I572" s="24">
        <f t="shared" si="79"/>
        <v>300</v>
      </c>
      <c r="J572" s="22">
        <f t="shared" si="75"/>
        <v>446.25</v>
      </c>
      <c r="K572" s="22">
        <f t="shared" si="80"/>
        <v>300.01228125</v>
      </c>
      <c r="L572" s="21">
        <f t="shared" si="76"/>
        <v>1</v>
      </c>
      <c r="M572" s="22">
        <f>SUM(G$401:G572)-SUM(H$401:H572)</f>
        <v>40441.5</v>
      </c>
      <c r="N572" s="21"/>
      <c r="O572" s="21"/>
      <c r="P572" s="21"/>
      <c r="Q572" s="21"/>
    </row>
    <row r="573" spans="4:17" hidden="1" x14ac:dyDescent="0.3">
      <c r="D573" s="22" t="str">
        <f t="shared" si="72"/>
        <v/>
      </c>
      <c r="E573" s="21">
        <f t="shared" si="77"/>
        <v>172</v>
      </c>
      <c r="F573" s="22">
        <f t="shared" si="78"/>
        <v>38400</v>
      </c>
      <c r="G573" s="24">
        <f t="shared" si="73"/>
        <v>145.125</v>
      </c>
      <c r="H573" s="24">
        <f t="shared" si="74"/>
        <v>3.2250000000000028</v>
      </c>
      <c r="I573" s="24">
        <f t="shared" si="79"/>
        <v>300</v>
      </c>
      <c r="J573" s="22">
        <f t="shared" si="75"/>
        <v>445.125</v>
      </c>
      <c r="K573" s="22">
        <f t="shared" si="80"/>
        <v>300.01218749999998</v>
      </c>
      <c r="L573" s="21">
        <f t="shared" si="76"/>
        <v>1</v>
      </c>
      <c r="M573" s="22">
        <f>SUM(G$401:G573)-SUM(H$401:H573)</f>
        <v>40583.4</v>
      </c>
      <c r="N573" s="21"/>
      <c r="O573" s="21"/>
      <c r="P573" s="21"/>
      <c r="Q573" s="21"/>
    </row>
    <row r="574" spans="4:17" hidden="1" x14ac:dyDescent="0.3">
      <c r="D574" s="22" t="str">
        <f t="shared" si="72"/>
        <v/>
      </c>
      <c r="E574" s="21">
        <f t="shared" si="77"/>
        <v>173</v>
      </c>
      <c r="F574" s="22">
        <f t="shared" si="78"/>
        <v>38100</v>
      </c>
      <c r="G574" s="24">
        <f t="shared" si="73"/>
        <v>144</v>
      </c>
      <c r="H574" s="24">
        <f t="shared" si="74"/>
        <v>3.2000000000000028</v>
      </c>
      <c r="I574" s="24">
        <f t="shared" si="79"/>
        <v>300</v>
      </c>
      <c r="J574" s="22">
        <f t="shared" si="75"/>
        <v>444</v>
      </c>
      <c r="K574" s="22">
        <f t="shared" si="80"/>
        <v>300.01209375000002</v>
      </c>
      <c r="L574" s="21">
        <f t="shared" si="76"/>
        <v>1</v>
      </c>
      <c r="M574" s="22">
        <f>SUM(G$401:G574)-SUM(H$401:H574)</f>
        <v>40724.199999999997</v>
      </c>
      <c r="N574" s="21"/>
      <c r="O574" s="21"/>
      <c r="P574" s="21"/>
      <c r="Q574" s="21"/>
    </row>
    <row r="575" spans="4:17" hidden="1" x14ac:dyDescent="0.3">
      <c r="D575" s="22" t="str">
        <f t="shared" si="72"/>
        <v/>
      </c>
      <c r="E575" s="21">
        <f t="shared" si="77"/>
        <v>174</v>
      </c>
      <c r="F575" s="22">
        <f t="shared" si="78"/>
        <v>37800</v>
      </c>
      <c r="G575" s="24">
        <f t="shared" si="73"/>
        <v>142.875</v>
      </c>
      <c r="H575" s="24">
        <f t="shared" si="74"/>
        <v>3.1750000000000029</v>
      </c>
      <c r="I575" s="24">
        <f t="shared" si="79"/>
        <v>300</v>
      </c>
      <c r="J575" s="22">
        <f t="shared" si="75"/>
        <v>442.875</v>
      </c>
      <c r="K575" s="22">
        <f t="shared" si="80"/>
        <v>300.012</v>
      </c>
      <c r="L575" s="21">
        <f t="shared" si="76"/>
        <v>1</v>
      </c>
      <c r="M575" s="22">
        <f>SUM(G$401:G575)-SUM(H$401:H575)</f>
        <v>40863.9</v>
      </c>
      <c r="N575" s="21"/>
      <c r="O575" s="21"/>
      <c r="P575" s="21"/>
      <c r="Q575" s="21"/>
    </row>
    <row r="576" spans="4:17" hidden="1" x14ac:dyDescent="0.3">
      <c r="D576" s="22" t="str">
        <f t="shared" si="72"/>
        <v/>
      </c>
      <c r="E576" s="21">
        <f t="shared" si="77"/>
        <v>175</v>
      </c>
      <c r="F576" s="22">
        <f t="shared" si="78"/>
        <v>37500</v>
      </c>
      <c r="G576" s="24">
        <f t="shared" si="73"/>
        <v>141.75</v>
      </c>
      <c r="H576" s="24">
        <f t="shared" si="74"/>
        <v>3.1500000000000026</v>
      </c>
      <c r="I576" s="24">
        <f t="shared" si="79"/>
        <v>300</v>
      </c>
      <c r="J576" s="22">
        <f t="shared" si="75"/>
        <v>441.75</v>
      </c>
      <c r="K576" s="22">
        <f t="shared" si="80"/>
        <v>300.01190624999998</v>
      </c>
      <c r="L576" s="21">
        <f t="shared" si="76"/>
        <v>1</v>
      </c>
      <c r="M576" s="22">
        <f>SUM(G$401:G576)-SUM(H$401:H576)</f>
        <v>41002.5</v>
      </c>
      <c r="N576" s="21"/>
      <c r="O576" s="21"/>
      <c r="P576" s="21"/>
      <c r="Q576" s="21"/>
    </row>
    <row r="577" spans="4:17" hidden="1" x14ac:dyDescent="0.3">
      <c r="D577" s="22" t="str">
        <f t="shared" si="72"/>
        <v/>
      </c>
      <c r="E577" s="21">
        <f t="shared" si="77"/>
        <v>176</v>
      </c>
      <c r="F577" s="22">
        <f t="shared" si="78"/>
        <v>37200</v>
      </c>
      <c r="G577" s="24">
        <f t="shared" si="73"/>
        <v>140.625</v>
      </c>
      <c r="H577" s="24">
        <f t="shared" si="74"/>
        <v>3.1250000000000031</v>
      </c>
      <c r="I577" s="24">
        <f t="shared" si="79"/>
        <v>300</v>
      </c>
      <c r="J577" s="22">
        <f t="shared" si="75"/>
        <v>440.625</v>
      </c>
      <c r="K577" s="22">
        <f t="shared" si="80"/>
        <v>300.01181250000002</v>
      </c>
      <c r="L577" s="21">
        <f t="shared" si="76"/>
        <v>1</v>
      </c>
      <c r="M577" s="22">
        <f>SUM(G$401:G577)-SUM(H$401:H577)</f>
        <v>41140</v>
      </c>
      <c r="N577" s="21"/>
      <c r="O577" s="21"/>
      <c r="P577" s="21"/>
      <c r="Q577" s="21"/>
    </row>
    <row r="578" spans="4:17" hidden="1" x14ac:dyDescent="0.3">
      <c r="D578" s="22" t="str">
        <f t="shared" si="72"/>
        <v/>
      </c>
      <c r="E578" s="21">
        <f t="shared" si="77"/>
        <v>177</v>
      </c>
      <c r="F578" s="22">
        <f t="shared" si="78"/>
        <v>36900</v>
      </c>
      <c r="G578" s="24">
        <f t="shared" si="73"/>
        <v>139.5</v>
      </c>
      <c r="H578" s="24">
        <f t="shared" si="74"/>
        <v>3.1000000000000028</v>
      </c>
      <c r="I578" s="24">
        <f t="shared" si="79"/>
        <v>300</v>
      </c>
      <c r="J578" s="22">
        <f t="shared" si="75"/>
        <v>439.5</v>
      </c>
      <c r="K578" s="22">
        <f t="shared" si="80"/>
        <v>300.01171875</v>
      </c>
      <c r="L578" s="21">
        <f t="shared" si="76"/>
        <v>1</v>
      </c>
      <c r="M578" s="22">
        <f>SUM(G$401:G578)-SUM(H$401:H578)</f>
        <v>41276.400000000001</v>
      </c>
      <c r="N578" s="21"/>
      <c r="O578" s="21"/>
      <c r="P578" s="21"/>
      <c r="Q578" s="21"/>
    </row>
    <row r="579" spans="4:17" hidden="1" x14ac:dyDescent="0.3">
      <c r="D579" s="22" t="str">
        <f t="shared" si="72"/>
        <v/>
      </c>
      <c r="E579" s="21">
        <f t="shared" si="77"/>
        <v>178</v>
      </c>
      <c r="F579" s="22">
        <f t="shared" si="78"/>
        <v>36600</v>
      </c>
      <c r="G579" s="24">
        <f t="shared" si="73"/>
        <v>138.375</v>
      </c>
      <c r="H579" s="24">
        <f t="shared" si="74"/>
        <v>3.0750000000000028</v>
      </c>
      <c r="I579" s="24">
        <f t="shared" si="79"/>
        <v>300</v>
      </c>
      <c r="J579" s="22">
        <f t="shared" si="75"/>
        <v>438.375</v>
      </c>
      <c r="K579" s="22">
        <f t="shared" si="80"/>
        <v>300.01162499999998</v>
      </c>
      <c r="L579" s="21">
        <f t="shared" si="76"/>
        <v>1</v>
      </c>
      <c r="M579" s="22">
        <f>SUM(G$401:G579)-SUM(H$401:H579)</f>
        <v>41411.699999999997</v>
      </c>
      <c r="N579" s="21"/>
      <c r="O579" s="21"/>
      <c r="P579" s="21"/>
      <c r="Q579" s="21"/>
    </row>
    <row r="580" spans="4:17" hidden="1" x14ac:dyDescent="0.3">
      <c r="D580" s="22" t="str">
        <f t="shared" si="72"/>
        <v/>
      </c>
      <c r="E580" s="21">
        <f t="shared" si="77"/>
        <v>179</v>
      </c>
      <c r="F580" s="22">
        <f t="shared" si="78"/>
        <v>36300</v>
      </c>
      <c r="G580" s="24">
        <f t="shared" si="73"/>
        <v>137.25</v>
      </c>
      <c r="H580" s="24">
        <f t="shared" si="74"/>
        <v>3.0500000000000025</v>
      </c>
      <c r="I580" s="24">
        <f t="shared" si="79"/>
        <v>300</v>
      </c>
      <c r="J580" s="22">
        <f t="shared" si="75"/>
        <v>437.25</v>
      </c>
      <c r="K580" s="22">
        <f t="shared" si="80"/>
        <v>300.01153125000002</v>
      </c>
      <c r="L580" s="21">
        <f t="shared" si="76"/>
        <v>1</v>
      </c>
      <c r="M580" s="22">
        <f>SUM(G$401:G580)-SUM(H$401:H580)</f>
        <v>41545.9</v>
      </c>
      <c r="N580" s="21"/>
      <c r="O580" s="21"/>
      <c r="P580" s="21"/>
      <c r="Q580" s="21"/>
    </row>
    <row r="581" spans="4:17" hidden="1" x14ac:dyDescent="0.3">
      <c r="D581" s="22" t="str">
        <f t="shared" si="72"/>
        <v/>
      </c>
      <c r="E581" s="21">
        <f t="shared" si="77"/>
        <v>180</v>
      </c>
      <c r="F581" s="22">
        <f t="shared" si="78"/>
        <v>36000</v>
      </c>
      <c r="G581" s="24">
        <f t="shared" si="73"/>
        <v>136.125</v>
      </c>
      <c r="H581" s="24">
        <f t="shared" si="74"/>
        <v>3.0250000000000026</v>
      </c>
      <c r="I581" s="24">
        <f t="shared" si="79"/>
        <v>300</v>
      </c>
      <c r="J581" s="22">
        <f t="shared" si="75"/>
        <v>436.125</v>
      </c>
      <c r="K581" s="22">
        <f t="shared" si="80"/>
        <v>300.0114375</v>
      </c>
      <c r="L581" s="21">
        <f t="shared" si="76"/>
        <v>1</v>
      </c>
      <c r="M581" s="22">
        <f>SUM(G$401:G581)-SUM(H$401:H581)</f>
        <v>41679</v>
      </c>
      <c r="N581" s="21"/>
      <c r="O581" s="21"/>
      <c r="P581" s="21"/>
      <c r="Q581" s="21"/>
    </row>
    <row r="582" spans="4:17" hidden="1" x14ac:dyDescent="0.3">
      <c r="D582" s="22" t="str">
        <f t="shared" si="72"/>
        <v/>
      </c>
      <c r="E582" s="21">
        <f t="shared" si="77"/>
        <v>181</v>
      </c>
      <c r="F582" s="22">
        <f t="shared" si="78"/>
        <v>35700</v>
      </c>
      <c r="G582" s="24">
        <f t="shared" si="73"/>
        <v>135</v>
      </c>
      <c r="H582" s="24">
        <f t="shared" si="74"/>
        <v>3.0000000000000022</v>
      </c>
      <c r="I582" s="24">
        <f t="shared" si="79"/>
        <v>300</v>
      </c>
      <c r="J582" s="22">
        <f t="shared" si="75"/>
        <v>435</v>
      </c>
      <c r="K582" s="22">
        <f t="shared" si="80"/>
        <v>300.01134374999998</v>
      </c>
      <c r="L582" s="21">
        <f t="shared" si="76"/>
        <v>1</v>
      </c>
      <c r="M582" s="22">
        <f>SUM(G$401:G582)-SUM(H$401:H582)</f>
        <v>41811</v>
      </c>
      <c r="N582" s="21"/>
      <c r="O582" s="21"/>
      <c r="P582" s="21"/>
      <c r="Q582" s="21"/>
    </row>
    <row r="583" spans="4:17" hidden="1" x14ac:dyDescent="0.3">
      <c r="D583" s="22" t="str">
        <f t="shared" si="72"/>
        <v/>
      </c>
      <c r="E583" s="21">
        <f t="shared" si="77"/>
        <v>182</v>
      </c>
      <c r="F583" s="22">
        <f t="shared" si="78"/>
        <v>35400</v>
      </c>
      <c r="G583" s="24">
        <f t="shared" si="73"/>
        <v>133.875</v>
      </c>
      <c r="H583" s="24">
        <f t="shared" si="74"/>
        <v>2.9750000000000028</v>
      </c>
      <c r="I583" s="24">
        <f t="shared" si="79"/>
        <v>300</v>
      </c>
      <c r="J583" s="22">
        <f t="shared" si="75"/>
        <v>433.875</v>
      </c>
      <c r="K583" s="22">
        <f t="shared" si="80"/>
        <v>300.01125000000002</v>
      </c>
      <c r="L583" s="21">
        <f t="shared" si="76"/>
        <v>1</v>
      </c>
      <c r="M583" s="22">
        <f>SUM(G$401:G583)-SUM(H$401:H583)</f>
        <v>41941.9</v>
      </c>
      <c r="N583" s="21"/>
      <c r="O583" s="21"/>
      <c r="P583" s="21"/>
      <c r="Q583" s="21"/>
    </row>
    <row r="584" spans="4:17" hidden="1" x14ac:dyDescent="0.3">
      <c r="D584" s="22" t="str">
        <f t="shared" si="72"/>
        <v/>
      </c>
      <c r="E584" s="21">
        <f t="shared" si="77"/>
        <v>183</v>
      </c>
      <c r="F584" s="22">
        <f t="shared" si="78"/>
        <v>35100</v>
      </c>
      <c r="G584" s="24">
        <f t="shared" si="73"/>
        <v>132.75</v>
      </c>
      <c r="H584" s="24">
        <f t="shared" si="74"/>
        <v>2.9500000000000028</v>
      </c>
      <c r="I584" s="24">
        <f t="shared" si="79"/>
        <v>300</v>
      </c>
      <c r="J584" s="22">
        <f t="shared" si="75"/>
        <v>432.75</v>
      </c>
      <c r="K584" s="22">
        <f t="shared" si="80"/>
        <v>300.01115625</v>
      </c>
      <c r="L584" s="21">
        <f t="shared" si="76"/>
        <v>1</v>
      </c>
      <c r="M584" s="22">
        <f>SUM(G$401:G584)-SUM(H$401:H584)</f>
        <v>42071.7</v>
      </c>
      <c r="N584" s="21"/>
      <c r="O584" s="21"/>
      <c r="P584" s="21"/>
      <c r="Q584" s="21"/>
    </row>
    <row r="585" spans="4:17" hidden="1" x14ac:dyDescent="0.3">
      <c r="D585" s="22" t="str">
        <f t="shared" si="72"/>
        <v/>
      </c>
      <c r="E585" s="21">
        <f t="shared" si="77"/>
        <v>184</v>
      </c>
      <c r="F585" s="22">
        <f t="shared" si="78"/>
        <v>34800</v>
      </c>
      <c r="G585" s="24">
        <f t="shared" si="73"/>
        <v>131.625</v>
      </c>
      <c r="H585" s="24">
        <f t="shared" si="74"/>
        <v>2.9250000000000025</v>
      </c>
      <c r="I585" s="24">
        <f t="shared" si="79"/>
        <v>300</v>
      </c>
      <c r="J585" s="22">
        <f t="shared" si="75"/>
        <v>431.625</v>
      </c>
      <c r="K585" s="22">
        <f t="shared" si="80"/>
        <v>300.01106249999998</v>
      </c>
      <c r="L585" s="21">
        <f t="shared" si="76"/>
        <v>1</v>
      </c>
      <c r="M585" s="22">
        <f>SUM(G$401:G585)-SUM(H$401:H585)</f>
        <v>42200.4</v>
      </c>
      <c r="N585" s="21"/>
      <c r="O585" s="21"/>
      <c r="P585" s="21"/>
      <c r="Q585" s="21"/>
    </row>
    <row r="586" spans="4:17" hidden="1" x14ac:dyDescent="0.3">
      <c r="D586" s="22" t="str">
        <f t="shared" si="72"/>
        <v/>
      </c>
      <c r="E586" s="21">
        <f t="shared" si="77"/>
        <v>185</v>
      </c>
      <c r="F586" s="22">
        <f t="shared" si="78"/>
        <v>34500</v>
      </c>
      <c r="G586" s="24">
        <f t="shared" si="73"/>
        <v>130.5</v>
      </c>
      <c r="H586" s="24">
        <f t="shared" si="74"/>
        <v>2.9000000000000026</v>
      </c>
      <c r="I586" s="24">
        <f t="shared" si="79"/>
        <v>300</v>
      </c>
      <c r="J586" s="22">
        <f t="shared" si="75"/>
        <v>430.5</v>
      </c>
      <c r="K586" s="22">
        <f t="shared" si="80"/>
        <v>300.01096875000002</v>
      </c>
      <c r="L586" s="21">
        <f t="shared" si="76"/>
        <v>1</v>
      </c>
      <c r="M586" s="22">
        <f>SUM(G$401:G586)-SUM(H$401:H586)</f>
        <v>42328</v>
      </c>
      <c r="N586" s="21"/>
      <c r="O586" s="21"/>
      <c r="P586" s="21"/>
      <c r="Q586" s="21"/>
    </row>
    <row r="587" spans="4:17" hidden="1" x14ac:dyDescent="0.3">
      <c r="D587" s="22" t="str">
        <f t="shared" si="72"/>
        <v/>
      </c>
      <c r="E587" s="21">
        <f t="shared" si="77"/>
        <v>186</v>
      </c>
      <c r="F587" s="22">
        <f t="shared" si="78"/>
        <v>34200</v>
      </c>
      <c r="G587" s="24">
        <f t="shared" si="73"/>
        <v>129.375</v>
      </c>
      <c r="H587" s="24">
        <f t="shared" si="74"/>
        <v>2.8750000000000022</v>
      </c>
      <c r="I587" s="24">
        <f t="shared" si="79"/>
        <v>300</v>
      </c>
      <c r="J587" s="22">
        <f t="shared" si="75"/>
        <v>429.375</v>
      </c>
      <c r="K587" s="22">
        <f t="shared" si="80"/>
        <v>300.010875</v>
      </c>
      <c r="L587" s="21">
        <f t="shared" si="76"/>
        <v>1</v>
      </c>
      <c r="M587" s="22">
        <f>SUM(G$401:G587)-SUM(H$401:H587)</f>
        <v>42454.5</v>
      </c>
      <c r="N587" s="21"/>
      <c r="O587" s="21"/>
      <c r="P587" s="21"/>
      <c r="Q587" s="21"/>
    </row>
    <row r="588" spans="4:17" hidden="1" x14ac:dyDescent="0.3">
      <c r="D588" s="22" t="str">
        <f t="shared" si="72"/>
        <v/>
      </c>
      <c r="E588" s="21">
        <f t="shared" si="77"/>
        <v>187</v>
      </c>
      <c r="F588" s="22">
        <f t="shared" si="78"/>
        <v>33900</v>
      </c>
      <c r="G588" s="24">
        <f t="shared" si="73"/>
        <v>128.25</v>
      </c>
      <c r="H588" s="24">
        <f t="shared" si="74"/>
        <v>2.8500000000000028</v>
      </c>
      <c r="I588" s="24">
        <f t="shared" si="79"/>
        <v>300</v>
      </c>
      <c r="J588" s="22">
        <f t="shared" si="75"/>
        <v>428.25</v>
      </c>
      <c r="K588" s="22">
        <f t="shared" si="80"/>
        <v>300.01078124999998</v>
      </c>
      <c r="L588" s="21">
        <f t="shared" si="76"/>
        <v>1</v>
      </c>
      <c r="M588" s="22">
        <f>SUM(G$401:G588)-SUM(H$401:H588)</f>
        <v>42579.9</v>
      </c>
      <c r="N588" s="21"/>
      <c r="O588" s="21"/>
      <c r="P588" s="21"/>
      <c r="Q588" s="21"/>
    </row>
    <row r="589" spans="4:17" hidden="1" x14ac:dyDescent="0.3">
      <c r="D589" s="22" t="str">
        <f t="shared" si="72"/>
        <v/>
      </c>
      <c r="E589" s="21">
        <f t="shared" si="77"/>
        <v>188</v>
      </c>
      <c r="F589" s="22">
        <f t="shared" si="78"/>
        <v>33600</v>
      </c>
      <c r="G589" s="24">
        <f t="shared" si="73"/>
        <v>127.125</v>
      </c>
      <c r="H589" s="24">
        <f t="shared" si="74"/>
        <v>2.8250000000000024</v>
      </c>
      <c r="I589" s="24">
        <f t="shared" si="79"/>
        <v>300</v>
      </c>
      <c r="J589" s="22">
        <f t="shared" si="75"/>
        <v>427.125</v>
      </c>
      <c r="K589" s="22">
        <f t="shared" si="80"/>
        <v>300.01068750000002</v>
      </c>
      <c r="L589" s="21">
        <f t="shared" si="76"/>
        <v>1</v>
      </c>
      <c r="M589" s="22">
        <f>SUM(G$401:G589)-SUM(H$401:H589)</f>
        <v>42704.2</v>
      </c>
      <c r="N589" s="21"/>
      <c r="O589" s="21"/>
      <c r="P589" s="21"/>
      <c r="Q589" s="21"/>
    </row>
    <row r="590" spans="4:17" hidden="1" x14ac:dyDescent="0.3">
      <c r="D590" s="22" t="str">
        <f t="shared" si="72"/>
        <v/>
      </c>
      <c r="E590" s="21">
        <f t="shared" si="77"/>
        <v>189</v>
      </c>
      <c r="F590" s="22">
        <f t="shared" si="78"/>
        <v>33300</v>
      </c>
      <c r="G590" s="24">
        <f t="shared" si="73"/>
        <v>126</v>
      </c>
      <c r="H590" s="24">
        <f t="shared" si="74"/>
        <v>2.8000000000000025</v>
      </c>
      <c r="I590" s="24">
        <f t="shared" si="79"/>
        <v>300</v>
      </c>
      <c r="J590" s="22">
        <f t="shared" si="75"/>
        <v>426</v>
      </c>
      <c r="K590" s="22">
        <f t="shared" si="80"/>
        <v>300.01059375</v>
      </c>
      <c r="L590" s="21">
        <f t="shared" si="76"/>
        <v>1</v>
      </c>
      <c r="M590" s="22">
        <f>SUM(G$401:G590)-SUM(H$401:H590)</f>
        <v>42827.4</v>
      </c>
      <c r="N590" s="21"/>
      <c r="O590" s="21"/>
      <c r="P590" s="21"/>
      <c r="Q590" s="21"/>
    </row>
    <row r="591" spans="4:17" hidden="1" x14ac:dyDescent="0.3">
      <c r="D591" s="22" t="str">
        <f t="shared" si="72"/>
        <v/>
      </c>
      <c r="E591" s="21">
        <f t="shared" si="77"/>
        <v>190</v>
      </c>
      <c r="F591" s="22">
        <f t="shared" si="78"/>
        <v>33000</v>
      </c>
      <c r="G591" s="24">
        <f t="shared" si="73"/>
        <v>124.875</v>
      </c>
      <c r="H591" s="24">
        <f t="shared" si="74"/>
        <v>2.7750000000000026</v>
      </c>
      <c r="I591" s="24">
        <f t="shared" si="79"/>
        <v>300</v>
      </c>
      <c r="J591" s="22">
        <f t="shared" si="75"/>
        <v>424.875</v>
      </c>
      <c r="K591" s="22">
        <f t="shared" si="80"/>
        <v>300.01049999999998</v>
      </c>
      <c r="L591" s="21">
        <f t="shared" si="76"/>
        <v>1</v>
      </c>
      <c r="M591" s="22">
        <f>SUM(G$401:G591)-SUM(H$401:H591)</f>
        <v>42949.5</v>
      </c>
      <c r="N591" s="21"/>
      <c r="O591" s="21"/>
      <c r="P591" s="21"/>
      <c r="Q591" s="21"/>
    </row>
    <row r="592" spans="4:17" hidden="1" x14ac:dyDescent="0.3">
      <c r="D592" s="22" t="str">
        <f t="shared" si="72"/>
        <v/>
      </c>
      <c r="E592" s="21">
        <f t="shared" si="77"/>
        <v>191</v>
      </c>
      <c r="F592" s="22">
        <f t="shared" si="78"/>
        <v>32700</v>
      </c>
      <c r="G592" s="24">
        <f t="shared" si="73"/>
        <v>123.75</v>
      </c>
      <c r="H592" s="24">
        <f t="shared" si="74"/>
        <v>2.7500000000000022</v>
      </c>
      <c r="I592" s="24">
        <f t="shared" si="79"/>
        <v>300</v>
      </c>
      <c r="J592" s="22">
        <f t="shared" si="75"/>
        <v>423.75</v>
      </c>
      <c r="K592" s="22">
        <f t="shared" si="80"/>
        <v>300.01040625000002</v>
      </c>
      <c r="L592" s="21">
        <f t="shared" si="76"/>
        <v>1</v>
      </c>
      <c r="M592" s="22">
        <f>SUM(G$401:G592)-SUM(H$401:H592)</f>
        <v>43070.5</v>
      </c>
      <c r="N592" s="21"/>
      <c r="O592" s="21"/>
      <c r="P592" s="21"/>
      <c r="Q592" s="21"/>
    </row>
    <row r="593" spans="4:17" hidden="1" x14ac:dyDescent="0.3">
      <c r="D593" s="22" t="str">
        <f t="shared" si="72"/>
        <v/>
      </c>
      <c r="E593" s="21">
        <f t="shared" si="77"/>
        <v>192</v>
      </c>
      <c r="F593" s="22">
        <f t="shared" si="78"/>
        <v>32400</v>
      </c>
      <c r="G593" s="24">
        <f t="shared" si="73"/>
        <v>122.625</v>
      </c>
      <c r="H593" s="24">
        <f t="shared" si="74"/>
        <v>2.7250000000000028</v>
      </c>
      <c r="I593" s="24">
        <f t="shared" si="79"/>
        <v>300</v>
      </c>
      <c r="J593" s="22">
        <f t="shared" si="75"/>
        <v>422.625</v>
      </c>
      <c r="K593" s="22">
        <f t="shared" si="80"/>
        <v>300.0103125</v>
      </c>
      <c r="L593" s="21">
        <f t="shared" si="76"/>
        <v>1</v>
      </c>
      <c r="M593" s="22">
        <f>SUM(G$401:G593)-SUM(H$401:H593)</f>
        <v>43190.400000000001</v>
      </c>
      <c r="N593" s="21"/>
      <c r="O593" s="21"/>
      <c r="P593" s="21"/>
      <c r="Q593" s="21"/>
    </row>
    <row r="594" spans="4:17" hidden="1" x14ac:dyDescent="0.3">
      <c r="D594" s="22" t="str">
        <f t="shared" ref="D594:D657" si="81">IF(E594=$F$13*$B$12,M594,"")</f>
        <v/>
      </c>
      <c r="E594" s="21">
        <f t="shared" si="77"/>
        <v>193</v>
      </c>
      <c r="F594" s="22">
        <f t="shared" si="78"/>
        <v>32100</v>
      </c>
      <c r="G594" s="24">
        <f t="shared" ref="G594:G657" si="82">IF($E594="","",$F593*$F$16/$B$12)</f>
        <v>121.5</v>
      </c>
      <c r="H594" s="24">
        <f t="shared" ref="H594:H657" si="83">IF($E594="","",$F593*$B$19/$B$12)</f>
        <v>2.7000000000000024</v>
      </c>
      <c r="I594" s="24">
        <f t="shared" si="79"/>
        <v>300</v>
      </c>
      <c r="J594" s="22">
        <f t="shared" ref="J594:J657" si="84">IF($E594="","",IF($L594=0,$F593*$F$16/$B$12,F593*$F$16/$B$12+$B$405))</f>
        <v>421.5</v>
      </c>
      <c r="K594" s="22">
        <f t="shared" si="80"/>
        <v>300.01021874999998</v>
      </c>
      <c r="L594" s="21">
        <f t="shared" ref="L594:L657" si="85">IF(E594=$F$15,1,0+L593)</f>
        <v>1</v>
      </c>
      <c r="M594" s="22">
        <f>SUM(G$401:G594)-SUM(H$401:H594)</f>
        <v>43309.2</v>
      </c>
      <c r="N594" s="21"/>
      <c r="O594" s="21"/>
      <c r="P594" s="21"/>
      <c r="Q594" s="21"/>
    </row>
    <row r="595" spans="4:17" hidden="1" x14ac:dyDescent="0.3">
      <c r="D595" s="22" t="str">
        <f t="shared" si="81"/>
        <v/>
      </c>
      <c r="E595" s="21">
        <f t="shared" ref="E595:E658" si="86">IF(E594="","",IF(E594+1&lt;=$B$10,E594+1,""))</f>
        <v>194</v>
      </c>
      <c r="F595" s="22">
        <f t="shared" ref="F595:F658" si="87">IF(E595="","",F594-I595)</f>
        <v>31800</v>
      </c>
      <c r="G595" s="24">
        <f t="shared" si="82"/>
        <v>120.375</v>
      </c>
      <c r="H595" s="24">
        <f t="shared" si="83"/>
        <v>2.6750000000000025</v>
      </c>
      <c r="I595" s="24">
        <f t="shared" ref="I595:I658" si="88">IF(E595="","",J595-G595)</f>
        <v>300</v>
      </c>
      <c r="J595" s="22">
        <f t="shared" si="84"/>
        <v>420.375</v>
      </c>
      <c r="K595" s="22">
        <f t="shared" ref="K595:K658" si="89">IF($E595="","",IF($L595=0,$F594*$B$19/$B$12,G594*$B$19/$B$12+$B$405))</f>
        <v>300.01012500000002</v>
      </c>
      <c r="L595" s="21">
        <f t="shared" si="85"/>
        <v>1</v>
      </c>
      <c r="M595" s="22">
        <f>SUM(G$401:G595)-SUM(H$401:H595)</f>
        <v>43426.9</v>
      </c>
      <c r="N595" s="21"/>
      <c r="O595" s="21"/>
      <c r="P595" s="21"/>
      <c r="Q595" s="21"/>
    </row>
    <row r="596" spans="4:17" hidden="1" x14ac:dyDescent="0.3">
      <c r="D596" s="22" t="str">
        <f t="shared" si="81"/>
        <v/>
      </c>
      <c r="E596" s="21">
        <f t="shared" si="86"/>
        <v>195</v>
      </c>
      <c r="F596" s="22">
        <f t="shared" si="87"/>
        <v>31500</v>
      </c>
      <c r="G596" s="24">
        <f t="shared" si="82"/>
        <v>119.25</v>
      </c>
      <c r="H596" s="24">
        <f t="shared" si="83"/>
        <v>2.6500000000000026</v>
      </c>
      <c r="I596" s="24">
        <f t="shared" si="88"/>
        <v>300</v>
      </c>
      <c r="J596" s="22">
        <f t="shared" si="84"/>
        <v>419.25</v>
      </c>
      <c r="K596" s="22">
        <f t="shared" si="89"/>
        <v>300.01003125</v>
      </c>
      <c r="L596" s="21">
        <f t="shared" si="85"/>
        <v>1</v>
      </c>
      <c r="M596" s="22">
        <f>SUM(G$401:G596)-SUM(H$401:H596)</f>
        <v>43543.5</v>
      </c>
      <c r="N596" s="21"/>
      <c r="O596" s="21"/>
      <c r="P596" s="21"/>
      <c r="Q596" s="21"/>
    </row>
    <row r="597" spans="4:17" hidden="1" x14ac:dyDescent="0.3">
      <c r="D597" s="22" t="str">
        <f t="shared" si="81"/>
        <v/>
      </c>
      <c r="E597" s="21">
        <f t="shared" si="86"/>
        <v>196</v>
      </c>
      <c r="F597" s="22">
        <f t="shared" si="87"/>
        <v>31200</v>
      </c>
      <c r="G597" s="24">
        <f t="shared" si="82"/>
        <v>118.125</v>
      </c>
      <c r="H597" s="24">
        <f t="shared" si="83"/>
        <v>2.6250000000000022</v>
      </c>
      <c r="I597" s="24">
        <f t="shared" si="88"/>
        <v>300</v>
      </c>
      <c r="J597" s="22">
        <f t="shared" si="84"/>
        <v>418.125</v>
      </c>
      <c r="K597" s="22">
        <f t="shared" si="89"/>
        <v>300.00993749999998</v>
      </c>
      <c r="L597" s="21">
        <f t="shared" si="85"/>
        <v>1</v>
      </c>
      <c r="M597" s="22">
        <f>SUM(G$401:G597)-SUM(H$401:H597)</f>
        <v>43659</v>
      </c>
      <c r="N597" s="21"/>
      <c r="O597" s="21"/>
      <c r="P597" s="21"/>
      <c r="Q597" s="21"/>
    </row>
    <row r="598" spans="4:17" hidden="1" x14ac:dyDescent="0.3">
      <c r="D598" s="22" t="str">
        <f t="shared" si="81"/>
        <v/>
      </c>
      <c r="E598" s="21">
        <f t="shared" si="86"/>
        <v>197</v>
      </c>
      <c r="F598" s="22">
        <f t="shared" si="87"/>
        <v>30900</v>
      </c>
      <c r="G598" s="24">
        <f t="shared" si="82"/>
        <v>117</v>
      </c>
      <c r="H598" s="24">
        <f t="shared" si="83"/>
        <v>2.6000000000000023</v>
      </c>
      <c r="I598" s="24">
        <f t="shared" si="88"/>
        <v>300</v>
      </c>
      <c r="J598" s="22">
        <f t="shared" si="84"/>
        <v>417</v>
      </c>
      <c r="K598" s="22">
        <f t="shared" si="89"/>
        <v>300.00984375000002</v>
      </c>
      <c r="L598" s="21">
        <f t="shared" si="85"/>
        <v>1</v>
      </c>
      <c r="M598" s="22">
        <f>SUM(G$401:G598)-SUM(H$401:H598)</f>
        <v>43773.4</v>
      </c>
      <c r="N598" s="21"/>
      <c r="O598" s="21"/>
      <c r="P598" s="21"/>
      <c r="Q598" s="21"/>
    </row>
    <row r="599" spans="4:17" hidden="1" x14ac:dyDescent="0.3">
      <c r="D599" s="22" t="str">
        <f t="shared" si="81"/>
        <v/>
      </c>
      <c r="E599" s="21">
        <f t="shared" si="86"/>
        <v>198</v>
      </c>
      <c r="F599" s="22">
        <f t="shared" si="87"/>
        <v>30600</v>
      </c>
      <c r="G599" s="24">
        <f t="shared" si="82"/>
        <v>115.875</v>
      </c>
      <c r="H599" s="24">
        <f t="shared" si="83"/>
        <v>2.5750000000000024</v>
      </c>
      <c r="I599" s="24">
        <f t="shared" si="88"/>
        <v>300</v>
      </c>
      <c r="J599" s="22">
        <f t="shared" si="84"/>
        <v>415.875</v>
      </c>
      <c r="K599" s="22">
        <f t="shared" si="89"/>
        <v>300.00975</v>
      </c>
      <c r="L599" s="21">
        <f t="shared" si="85"/>
        <v>1</v>
      </c>
      <c r="M599" s="22">
        <f>SUM(G$401:G599)-SUM(H$401:H599)</f>
        <v>43886.7</v>
      </c>
      <c r="N599" s="21"/>
      <c r="O599" s="21"/>
      <c r="P599" s="21"/>
      <c r="Q599" s="21"/>
    </row>
    <row r="600" spans="4:17" hidden="1" x14ac:dyDescent="0.3">
      <c r="D600" s="22" t="str">
        <f t="shared" si="81"/>
        <v/>
      </c>
      <c r="E600" s="21">
        <f t="shared" si="86"/>
        <v>199</v>
      </c>
      <c r="F600" s="22">
        <f t="shared" si="87"/>
        <v>30300</v>
      </c>
      <c r="G600" s="24">
        <f t="shared" si="82"/>
        <v>114.75</v>
      </c>
      <c r="H600" s="24">
        <f t="shared" si="83"/>
        <v>2.550000000000002</v>
      </c>
      <c r="I600" s="24">
        <f t="shared" si="88"/>
        <v>300</v>
      </c>
      <c r="J600" s="22">
        <f t="shared" si="84"/>
        <v>414.75</v>
      </c>
      <c r="K600" s="22">
        <f t="shared" si="89"/>
        <v>300.00965624999998</v>
      </c>
      <c r="L600" s="21">
        <f t="shared" si="85"/>
        <v>1</v>
      </c>
      <c r="M600" s="22">
        <f>SUM(G$401:G600)-SUM(H$401:H600)</f>
        <v>43998.9</v>
      </c>
      <c r="N600" s="21"/>
      <c r="O600" s="21"/>
      <c r="P600" s="21"/>
      <c r="Q600" s="21"/>
    </row>
    <row r="601" spans="4:17" hidden="1" x14ac:dyDescent="0.3">
      <c r="D601" s="22" t="str">
        <f t="shared" si="81"/>
        <v/>
      </c>
      <c r="E601" s="21">
        <f t="shared" si="86"/>
        <v>200</v>
      </c>
      <c r="F601" s="22">
        <f t="shared" si="87"/>
        <v>30000</v>
      </c>
      <c r="G601" s="24">
        <f t="shared" si="82"/>
        <v>113.625</v>
      </c>
      <c r="H601" s="24">
        <f t="shared" si="83"/>
        <v>2.5250000000000021</v>
      </c>
      <c r="I601" s="24">
        <f t="shared" si="88"/>
        <v>300</v>
      </c>
      <c r="J601" s="22">
        <f t="shared" si="84"/>
        <v>413.625</v>
      </c>
      <c r="K601" s="22">
        <f t="shared" si="89"/>
        <v>300.00956250000002</v>
      </c>
      <c r="L601" s="21">
        <f t="shared" si="85"/>
        <v>1</v>
      </c>
      <c r="M601" s="22">
        <f>SUM(G$401:G601)-SUM(H$401:H601)</f>
        <v>44110</v>
      </c>
      <c r="N601" s="21"/>
      <c r="O601" s="21"/>
      <c r="P601" s="21"/>
      <c r="Q601" s="21"/>
    </row>
    <row r="602" spans="4:17" hidden="1" x14ac:dyDescent="0.3">
      <c r="D602" s="22" t="str">
        <f t="shared" si="81"/>
        <v/>
      </c>
      <c r="E602" s="21">
        <f t="shared" si="86"/>
        <v>201</v>
      </c>
      <c r="F602" s="22">
        <f t="shared" si="87"/>
        <v>29700</v>
      </c>
      <c r="G602" s="24">
        <f t="shared" si="82"/>
        <v>112.5</v>
      </c>
      <c r="H602" s="24">
        <f t="shared" si="83"/>
        <v>2.5000000000000022</v>
      </c>
      <c r="I602" s="24">
        <f t="shared" si="88"/>
        <v>300</v>
      </c>
      <c r="J602" s="22">
        <f t="shared" si="84"/>
        <v>412.5</v>
      </c>
      <c r="K602" s="22">
        <f t="shared" si="89"/>
        <v>300.00946875</v>
      </c>
      <c r="L602" s="21">
        <f t="shared" si="85"/>
        <v>1</v>
      </c>
      <c r="M602" s="22">
        <f>SUM(G$401:G602)-SUM(H$401:H602)</f>
        <v>44220</v>
      </c>
      <c r="N602" s="21"/>
      <c r="O602" s="21"/>
      <c r="P602" s="21"/>
      <c r="Q602" s="21"/>
    </row>
    <row r="603" spans="4:17" hidden="1" x14ac:dyDescent="0.3">
      <c r="D603" s="22" t="str">
        <f t="shared" si="81"/>
        <v/>
      </c>
      <c r="E603" s="21">
        <f t="shared" si="86"/>
        <v>202</v>
      </c>
      <c r="F603" s="22">
        <f t="shared" si="87"/>
        <v>29400</v>
      </c>
      <c r="G603" s="24">
        <f t="shared" si="82"/>
        <v>111.375</v>
      </c>
      <c r="H603" s="24">
        <f t="shared" si="83"/>
        <v>2.4750000000000023</v>
      </c>
      <c r="I603" s="24">
        <f t="shared" si="88"/>
        <v>300</v>
      </c>
      <c r="J603" s="22">
        <f t="shared" si="84"/>
        <v>411.375</v>
      </c>
      <c r="K603" s="22">
        <f t="shared" si="89"/>
        <v>300.00937499999998</v>
      </c>
      <c r="L603" s="21">
        <f t="shared" si="85"/>
        <v>1</v>
      </c>
      <c r="M603" s="22">
        <f>SUM(G$401:G603)-SUM(H$401:H603)</f>
        <v>44328.9</v>
      </c>
      <c r="N603" s="21"/>
      <c r="O603" s="21"/>
      <c r="P603" s="21"/>
      <c r="Q603" s="21"/>
    </row>
    <row r="604" spans="4:17" hidden="1" x14ac:dyDescent="0.3">
      <c r="D604" s="22" t="str">
        <f t="shared" si="81"/>
        <v/>
      </c>
      <c r="E604" s="21">
        <f t="shared" si="86"/>
        <v>203</v>
      </c>
      <c r="F604" s="22">
        <f t="shared" si="87"/>
        <v>29100</v>
      </c>
      <c r="G604" s="24">
        <f t="shared" si="82"/>
        <v>110.25</v>
      </c>
      <c r="H604" s="24">
        <f t="shared" si="83"/>
        <v>2.4500000000000024</v>
      </c>
      <c r="I604" s="24">
        <f t="shared" si="88"/>
        <v>300</v>
      </c>
      <c r="J604" s="22">
        <f t="shared" si="84"/>
        <v>410.25</v>
      </c>
      <c r="K604" s="22">
        <f t="shared" si="89"/>
        <v>300.00928125000002</v>
      </c>
      <c r="L604" s="21">
        <f t="shared" si="85"/>
        <v>1</v>
      </c>
      <c r="M604" s="22">
        <f>SUM(G$401:G604)-SUM(H$401:H604)</f>
        <v>44436.7</v>
      </c>
      <c r="N604" s="21"/>
      <c r="O604" s="21"/>
      <c r="P604" s="21"/>
      <c r="Q604" s="21"/>
    </row>
    <row r="605" spans="4:17" hidden="1" x14ac:dyDescent="0.3">
      <c r="D605" s="22" t="str">
        <f t="shared" si="81"/>
        <v/>
      </c>
      <c r="E605" s="21">
        <f t="shared" si="86"/>
        <v>204</v>
      </c>
      <c r="F605" s="22">
        <f t="shared" si="87"/>
        <v>28800</v>
      </c>
      <c r="G605" s="24">
        <f t="shared" si="82"/>
        <v>109.125</v>
      </c>
      <c r="H605" s="24">
        <f t="shared" si="83"/>
        <v>2.425000000000002</v>
      </c>
      <c r="I605" s="24">
        <f t="shared" si="88"/>
        <v>300</v>
      </c>
      <c r="J605" s="22">
        <f t="shared" si="84"/>
        <v>409.125</v>
      </c>
      <c r="K605" s="22">
        <f t="shared" si="89"/>
        <v>300.0091875</v>
      </c>
      <c r="L605" s="21">
        <f t="shared" si="85"/>
        <v>1</v>
      </c>
      <c r="M605" s="22">
        <f>SUM(G$401:G605)-SUM(H$401:H605)</f>
        <v>44543.4</v>
      </c>
      <c r="N605" s="21"/>
      <c r="O605" s="21"/>
      <c r="P605" s="21"/>
      <c r="Q605" s="21"/>
    </row>
    <row r="606" spans="4:17" hidden="1" x14ac:dyDescent="0.3">
      <c r="D606" s="22" t="str">
        <f t="shared" si="81"/>
        <v/>
      </c>
      <c r="E606" s="21">
        <f t="shared" si="86"/>
        <v>205</v>
      </c>
      <c r="F606" s="22">
        <f t="shared" si="87"/>
        <v>28500</v>
      </c>
      <c r="G606" s="24">
        <f t="shared" si="82"/>
        <v>108</v>
      </c>
      <c r="H606" s="24">
        <f t="shared" si="83"/>
        <v>2.4000000000000021</v>
      </c>
      <c r="I606" s="24">
        <f t="shared" si="88"/>
        <v>300</v>
      </c>
      <c r="J606" s="22">
        <f t="shared" si="84"/>
        <v>408</v>
      </c>
      <c r="K606" s="22">
        <f t="shared" si="89"/>
        <v>300.00909374999998</v>
      </c>
      <c r="L606" s="21">
        <f t="shared" si="85"/>
        <v>1</v>
      </c>
      <c r="M606" s="22">
        <f>SUM(G$401:G606)-SUM(H$401:H606)</f>
        <v>44649</v>
      </c>
      <c r="N606" s="21"/>
      <c r="O606" s="21"/>
      <c r="P606" s="21"/>
      <c r="Q606" s="21"/>
    </row>
    <row r="607" spans="4:17" hidden="1" x14ac:dyDescent="0.3">
      <c r="D607" s="22" t="str">
        <f t="shared" si="81"/>
        <v/>
      </c>
      <c r="E607" s="21">
        <f t="shared" si="86"/>
        <v>206</v>
      </c>
      <c r="F607" s="22">
        <f t="shared" si="87"/>
        <v>28200</v>
      </c>
      <c r="G607" s="24">
        <f t="shared" si="82"/>
        <v>106.875</v>
      </c>
      <c r="H607" s="24">
        <f t="shared" si="83"/>
        <v>2.3750000000000022</v>
      </c>
      <c r="I607" s="24">
        <f t="shared" si="88"/>
        <v>300</v>
      </c>
      <c r="J607" s="22">
        <f t="shared" si="84"/>
        <v>406.875</v>
      </c>
      <c r="K607" s="22">
        <f t="shared" si="89"/>
        <v>300.00900000000001</v>
      </c>
      <c r="L607" s="21">
        <f t="shared" si="85"/>
        <v>1</v>
      </c>
      <c r="M607" s="22">
        <f>SUM(G$401:G607)-SUM(H$401:H607)</f>
        <v>44753.5</v>
      </c>
      <c r="N607" s="21"/>
      <c r="O607" s="21"/>
      <c r="P607" s="21"/>
      <c r="Q607" s="21"/>
    </row>
    <row r="608" spans="4:17" hidden="1" x14ac:dyDescent="0.3">
      <c r="D608" s="22" t="str">
        <f t="shared" si="81"/>
        <v/>
      </c>
      <c r="E608" s="21">
        <f t="shared" si="86"/>
        <v>207</v>
      </c>
      <c r="F608" s="22">
        <f t="shared" si="87"/>
        <v>27900</v>
      </c>
      <c r="G608" s="24">
        <f t="shared" si="82"/>
        <v>105.75</v>
      </c>
      <c r="H608" s="24">
        <f t="shared" si="83"/>
        <v>2.3500000000000019</v>
      </c>
      <c r="I608" s="24">
        <f t="shared" si="88"/>
        <v>300</v>
      </c>
      <c r="J608" s="22">
        <f t="shared" si="84"/>
        <v>405.75</v>
      </c>
      <c r="K608" s="22">
        <f t="shared" si="89"/>
        <v>300.00890625</v>
      </c>
      <c r="L608" s="21">
        <f t="shared" si="85"/>
        <v>1</v>
      </c>
      <c r="M608" s="22">
        <f>SUM(G$401:G608)-SUM(H$401:H608)</f>
        <v>44856.9</v>
      </c>
      <c r="N608" s="21"/>
      <c r="O608" s="21"/>
      <c r="P608" s="21"/>
      <c r="Q608" s="21"/>
    </row>
    <row r="609" spans="4:17" hidden="1" x14ac:dyDescent="0.3">
      <c r="D609" s="22" t="str">
        <f t="shared" si="81"/>
        <v/>
      </c>
      <c r="E609" s="21">
        <f t="shared" si="86"/>
        <v>208</v>
      </c>
      <c r="F609" s="22">
        <f t="shared" si="87"/>
        <v>27600</v>
      </c>
      <c r="G609" s="24">
        <f t="shared" si="82"/>
        <v>104.625</v>
      </c>
      <c r="H609" s="24">
        <f t="shared" si="83"/>
        <v>2.325000000000002</v>
      </c>
      <c r="I609" s="24">
        <f t="shared" si="88"/>
        <v>300</v>
      </c>
      <c r="J609" s="22">
        <f t="shared" si="84"/>
        <v>404.625</v>
      </c>
      <c r="K609" s="22">
        <f t="shared" si="89"/>
        <v>300.00881249999998</v>
      </c>
      <c r="L609" s="21">
        <f t="shared" si="85"/>
        <v>1</v>
      </c>
      <c r="M609" s="22">
        <f>SUM(G$401:G609)-SUM(H$401:H609)</f>
        <v>44959.199999999997</v>
      </c>
      <c r="N609" s="21"/>
      <c r="O609" s="21"/>
      <c r="P609" s="21"/>
      <c r="Q609" s="21"/>
    </row>
    <row r="610" spans="4:17" hidden="1" x14ac:dyDescent="0.3">
      <c r="D610" s="22" t="str">
        <f t="shared" si="81"/>
        <v/>
      </c>
      <c r="E610" s="21">
        <f t="shared" si="86"/>
        <v>209</v>
      </c>
      <c r="F610" s="22">
        <f t="shared" si="87"/>
        <v>27300</v>
      </c>
      <c r="G610" s="24">
        <f t="shared" si="82"/>
        <v>103.5</v>
      </c>
      <c r="H610" s="24">
        <f t="shared" si="83"/>
        <v>2.300000000000002</v>
      </c>
      <c r="I610" s="24">
        <f t="shared" si="88"/>
        <v>300</v>
      </c>
      <c r="J610" s="22">
        <f t="shared" si="84"/>
        <v>403.5</v>
      </c>
      <c r="K610" s="22">
        <f t="shared" si="89"/>
        <v>300.00871875000001</v>
      </c>
      <c r="L610" s="21">
        <f t="shared" si="85"/>
        <v>1</v>
      </c>
      <c r="M610" s="22">
        <f>SUM(G$401:G610)-SUM(H$401:H610)</f>
        <v>45060.4</v>
      </c>
      <c r="N610" s="21"/>
      <c r="O610" s="21"/>
      <c r="P610" s="21"/>
      <c r="Q610" s="21"/>
    </row>
    <row r="611" spans="4:17" hidden="1" x14ac:dyDescent="0.3">
      <c r="D611" s="22" t="str">
        <f t="shared" si="81"/>
        <v/>
      </c>
      <c r="E611" s="21">
        <f t="shared" si="86"/>
        <v>210</v>
      </c>
      <c r="F611" s="22">
        <f t="shared" si="87"/>
        <v>27000</v>
      </c>
      <c r="G611" s="24">
        <f t="shared" si="82"/>
        <v>102.375</v>
      </c>
      <c r="H611" s="24">
        <f t="shared" si="83"/>
        <v>2.2750000000000021</v>
      </c>
      <c r="I611" s="24">
        <f t="shared" si="88"/>
        <v>300</v>
      </c>
      <c r="J611" s="22">
        <f t="shared" si="84"/>
        <v>402.375</v>
      </c>
      <c r="K611" s="22">
        <f t="shared" si="89"/>
        <v>300.00862499999999</v>
      </c>
      <c r="L611" s="21">
        <f t="shared" si="85"/>
        <v>1</v>
      </c>
      <c r="M611" s="22">
        <f>SUM(G$401:G611)-SUM(H$401:H611)</f>
        <v>45160.5</v>
      </c>
      <c r="N611" s="21"/>
      <c r="O611" s="21"/>
      <c r="P611" s="21"/>
      <c r="Q611" s="21"/>
    </row>
    <row r="612" spans="4:17" hidden="1" x14ac:dyDescent="0.3">
      <c r="D612" s="22" t="str">
        <f t="shared" si="81"/>
        <v/>
      </c>
      <c r="E612" s="21">
        <f t="shared" si="86"/>
        <v>211</v>
      </c>
      <c r="F612" s="22">
        <f t="shared" si="87"/>
        <v>26700</v>
      </c>
      <c r="G612" s="24">
        <f t="shared" si="82"/>
        <v>101.25</v>
      </c>
      <c r="H612" s="24">
        <f t="shared" si="83"/>
        <v>2.2500000000000022</v>
      </c>
      <c r="I612" s="24">
        <f t="shared" si="88"/>
        <v>300</v>
      </c>
      <c r="J612" s="22">
        <f t="shared" si="84"/>
        <v>401.25</v>
      </c>
      <c r="K612" s="22">
        <f t="shared" si="89"/>
        <v>300.00853124999998</v>
      </c>
      <c r="L612" s="21">
        <f t="shared" si="85"/>
        <v>1</v>
      </c>
      <c r="M612" s="22">
        <f>SUM(G$401:G612)-SUM(H$401:H612)</f>
        <v>45259.5</v>
      </c>
      <c r="N612" s="21"/>
      <c r="O612" s="21"/>
      <c r="P612" s="21"/>
      <c r="Q612" s="21"/>
    </row>
    <row r="613" spans="4:17" hidden="1" x14ac:dyDescent="0.3">
      <c r="D613" s="22" t="str">
        <f t="shared" si="81"/>
        <v/>
      </c>
      <c r="E613" s="21">
        <f t="shared" si="86"/>
        <v>212</v>
      </c>
      <c r="F613" s="22">
        <f t="shared" si="87"/>
        <v>26400</v>
      </c>
      <c r="G613" s="24">
        <f t="shared" si="82"/>
        <v>100.125</v>
      </c>
      <c r="H613" s="24">
        <f t="shared" si="83"/>
        <v>2.2250000000000019</v>
      </c>
      <c r="I613" s="24">
        <f t="shared" si="88"/>
        <v>300</v>
      </c>
      <c r="J613" s="22">
        <f t="shared" si="84"/>
        <v>400.125</v>
      </c>
      <c r="K613" s="22">
        <f t="shared" si="89"/>
        <v>300.00843750000001</v>
      </c>
      <c r="L613" s="21">
        <f t="shared" si="85"/>
        <v>1</v>
      </c>
      <c r="M613" s="22">
        <f>SUM(G$401:G613)-SUM(H$401:H613)</f>
        <v>45357.4</v>
      </c>
      <c r="N613" s="21"/>
      <c r="O613" s="21"/>
      <c r="P613" s="21"/>
      <c r="Q613" s="21"/>
    </row>
    <row r="614" spans="4:17" hidden="1" x14ac:dyDescent="0.3">
      <c r="D614" s="22" t="str">
        <f t="shared" si="81"/>
        <v/>
      </c>
      <c r="E614" s="21">
        <f t="shared" si="86"/>
        <v>213</v>
      </c>
      <c r="F614" s="22">
        <f t="shared" si="87"/>
        <v>26100</v>
      </c>
      <c r="G614" s="24">
        <f t="shared" si="82"/>
        <v>99</v>
      </c>
      <c r="H614" s="24">
        <f t="shared" si="83"/>
        <v>2.200000000000002</v>
      </c>
      <c r="I614" s="24">
        <f t="shared" si="88"/>
        <v>300</v>
      </c>
      <c r="J614" s="22">
        <f t="shared" si="84"/>
        <v>399</v>
      </c>
      <c r="K614" s="22">
        <f t="shared" si="89"/>
        <v>300.00834374999999</v>
      </c>
      <c r="L614" s="21">
        <f t="shared" si="85"/>
        <v>1</v>
      </c>
      <c r="M614" s="22">
        <f>SUM(G$401:G614)-SUM(H$401:H614)</f>
        <v>45454.2</v>
      </c>
      <c r="N614" s="21"/>
      <c r="O614" s="21"/>
      <c r="P614" s="21"/>
      <c r="Q614" s="21"/>
    </row>
    <row r="615" spans="4:17" hidden="1" x14ac:dyDescent="0.3">
      <c r="D615" s="22" t="str">
        <f t="shared" si="81"/>
        <v/>
      </c>
      <c r="E615" s="21">
        <f t="shared" si="86"/>
        <v>214</v>
      </c>
      <c r="F615" s="22">
        <f t="shared" si="87"/>
        <v>25800</v>
      </c>
      <c r="G615" s="24">
        <f t="shared" si="82"/>
        <v>97.875</v>
      </c>
      <c r="H615" s="24">
        <f t="shared" si="83"/>
        <v>2.175000000000002</v>
      </c>
      <c r="I615" s="24">
        <f t="shared" si="88"/>
        <v>300</v>
      </c>
      <c r="J615" s="22">
        <f t="shared" si="84"/>
        <v>397.875</v>
      </c>
      <c r="K615" s="22">
        <f t="shared" si="89"/>
        <v>300.00824999999998</v>
      </c>
      <c r="L615" s="21">
        <f t="shared" si="85"/>
        <v>1</v>
      </c>
      <c r="M615" s="22">
        <f>SUM(G$401:G615)-SUM(H$401:H615)</f>
        <v>45549.9</v>
      </c>
      <c r="N615" s="21"/>
      <c r="O615" s="21"/>
      <c r="P615" s="21"/>
      <c r="Q615" s="21"/>
    </row>
    <row r="616" spans="4:17" hidden="1" x14ac:dyDescent="0.3">
      <c r="D616" s="22" t="str">
        <f t="shared" si="81"/>
        <v/>
      </c>
      <c r="E616" s="21">
        <f t="shared" si="86"/>
        <v>215</v>
      </c>
      <c r="F616" s="22">
        <f t="shared" si="87"/>
        <v>25500</v>
      </c>
      <c r="G616" s="24">
        <f t="shared" si="82"/>
        <v>96.75</v>
      </c>
      <c r="H616" s="24">
        <f t="shared" si="83"/>
        <v>2.1500000000000017</v>
      </c>
      <c r="I616" s="24">
        <f t="shared" si="88"/>
        <v>300</v>
      </c>
      <c r="J616" s="22">
        <f t="shared" si="84"/>
        <v>396.75</v>
      </c>
      <c r="K616" s="22">
        <f t="shared" si="89"/>
        <v>300.00815625000001</v>
      </c>
      <c r="L616" s="21">
        <f t="shared" si="85"/>
        <v>1</v>
      </c>
      <c r="M616" s="22">
        <f>SUM(G$401:G616)-SUM(H$401:H616)</f>
        <v>45644.5</v>
      </c>
      <c r="N616" s="21"/>
      <c r="O616" s="21"/>
      <c r="P616" s="21"/>
      <c r="Q616" s="21"/>
    </row>
    <row r="617" spans="4:17" hidden="1" x14ac:dyDescent="0.3">
      <c r="D617" s="22" t="str">
        <f t="shared" si="81"/>
        <v/>
      </c>
      <c r="E617" s="21">
        <f t="shared" si="86"/>
        <v>216</v>
      </c>
      <c r="F617" s="22">
        <f t="shared" si="87"/>
        <v>25200</v>
      </c>
      <c r="G617" s="24">
        <f t="shared" si="82"/>
        <v>95.625</v>
      </c>
      <c r="H617" s="24">
        <f t="shared" si="83"/>
        <v>2.1250000000000018</v>
      </c>
      <c r="I617" s="24">
        <f t="shared" si="88"/>
        <v>300</v>
      </c>
      <c r="J617" s="22">
        <f t="shared" si="84"/>
        <v>395.625</v>
      </c>
      <c r="K617" s="22">
        <f t="shared" si="89"/>
        <v>300.00806249999999</v>
      </c>
      <c r="L617" s="21">
        <f t="shared" si="85"/>
        <v>1</v>
      </c>
      <c r="M617" s="22">
        <f>SUM(G$401:G617)-SUM(H$401:H617)</f>
        <v>45738</v>
      </c>
      <c r="N617" s="21"/>
      <c r="O617" s="21"/>
      <c r="P617" s="21"/>
      <c r="Q617" s="21"/>
    </row>
    <row r="618" spans="4:17" hidden="1" x14ac:dyDescent="0.3">
      <c r="D618" s="22" t="str">
        <f t="shared" si="81"/>
        <v/>
      </c>
      <c r="E618" s="21">
        <f t="shared" si="86"/>
        <v>217</v>
      </c>
      <c r="F618" s="22">
        <f t="shared" si="87"/>
        <v>24900</v>
      </c>
      <c r="G618" s="24">
        <f t="shared" si="82"/>
        <v>94.5</v>
      </c>
      <c r="H618" s="24">
        <f t="shared" si="83"/>
        <v>2.1000000000000019</v>
      </c>
      <c r="I618" s="24">
        <f t="shared" si="88"/>
        <v>300</v>
      </c>
      <c r="J618" s="22">
        <f t="shared" si="84"/>
        <v>394.5</v>
      </c>
      <c r="K618" s="22">
        <f t="shared" si="89"/>
        <v>300.00796874999997</v>
      </c>
      <c r="L618" s="21">
        <f t="shared" si="85"/>
        <v>1</v>
      </c>
      <c r="M618" s="22">
        <f>SUM(G$401:G618)-SUM(H$401:H618)</f>
        <v>45830.400000000001</v>
      </c>
      <c r="N618" s="21"/>
      <c r="O618" s="21"/>
      <c r="P618" s="21"/>
      <c r="Q618" s="21"/>
    </row>
    <row r="619" spans="4:17" hidden="1" x14ac:dyDescent="0.3">
      <c r="D619" s="22" t="str">
        <f t="shared" si="81"/>
        <v/>
      </c>
      <c r="E619" s="21">
        <f t="shared" si="86"/>
        <v>218</v>
      </c>
      <c r="F619" s="22">
        <f t="shared" si="87"/>
        <v>24600</v>
      </c>
      <c r="G619" s="24">
        <f t="shared" si="82"/>
        <v>93.375</v>
      </c>
      <c r="H619" s="24">
        <f t="shared" si="83"/>
        <v>2.075000000000002</v>
      </c>
      <c r="I619" s="24">
        <f t="shared" si="88"/>
        <v>300</v>
      </c>
      <c r="J619" s="22">
        <f t="shared" si="84"/>
        <v>393.375</v>
      </c>
      <c r="K619" s="22">
        <f t="shared" si="89"/>
        <v>300.00787500000001</v>
      </c>
      <c r="L619" s="21">
        <f t="shared" si="85"/>
        <v>1</v>
      </c>
      <c r="M619" s="22">
        <f>SUM(G$401:G619)-SUM(H$401:H619)</f>
        <v>45921.7</v>
      </c>
      <c r="N619" s="21"/>
      <c r="O619" s="21"/>
      <c r="P619" s="21"/>
      <c r="Q619" s="21"/>
    </row>
    <row r="620" spans="4:17" hidden="1" x14ac:dyDescent="0.3">
      <c r="D620" s="22" t="str">
        <f t="shared" si="81"/>
        <v/>
      </c>
      <c r="E620" s="21">
        <f t="shared" si="86"/>
        <v>219</v>
      </c>
      <c r="F620" s="22">
        <f t="shared" si="87"/>
        <v>24300</v>
      </c>
      <c r="G620" s="24">
        <f t="shared" si="82"/>
        <v>92.25</v>
      </c>
      <c r="H620" s="24">
        <f t="shared" si="83"/>
        <v>2.050000000000002</v>
      </c>
      <c r="I620" s="24">
        <f t="shared" si="88"/>
        <v>300</v>
      </c>
      <c r="J620" s="22">
        <f t="shared" si="84"/>
        <v>392.25</v>
      </c>
      <c r="K620" s="22">
        <f t="shared" si="89"/>
        <v>300.00778124999999</v>
      </c>
      <c r="L620" s="21">
        <f t="shared" si="85"/>
        <v>1</v>
      </c>
      <c r="M620" s="22">
        <f>SUM(G$401:G620)-SUM(H$401:H620)</f>
        <v>46011.9</v>
      </c>
      <c r="N620" s="21"/>
      <c r="O620" s="21"/>
      <c r="P620" s="21"/>
      <c r="Q620" s="21"/>
    </row>
    <row r="621" spans="4:17" hidden="1" x14ac:dyDescent="0.3">
      <c r="D621" s="22" t="str">
        <f t="shared" si="81"/>
        <v/>
      </c>
      <c r="E621" s="21">
        <f t="shared" si="86"/>
        <v>220</v>
      </c>
      <c r="F621" s="22">
        <f t="shared" si="87"/>
        <v>24000</v>
      </c>
      <c r="G621" s="24">
        <f t="shared" si="82"/>
        <v>91.125</v>
      </c>
      <c r="H621" s="24">
        <f t="shared" si="83"/>
        <v>2.0250000000000017</v>
      </c>
      <c r="I621" s="24">
        <f t="shared" si="88"/>
        <v>300</v>
      </c>
      <c r="J621" s="22">
        <f t="shared" si="84"/>
        <v>391.125</v>
      </c>
      <c r="K621" s="22">
        <f t="shared" si="89"/>
        <v>300.00768749999997</v>
      </c>
      <c r="L621" s="21">
        <f t="shared" si="85"/>
        <v>1</v>
      </c>
      <c r="M621" s="22">
        <f>SUM(G$401:G621)-SUM(H$401:H621)</f>
        <v>46101</v>
      </c>
      <c r="N621" s="21"/>
      <c r="O621" s="21"/>
      <c r="P621" s="21"/>
      <c r="Q621" s="21"/>
    </row>
    <row r="622" spans="4:17" hidden="1" x14ac:dyDescent="0.3">
      <c r="D622" s="22" t="str">
        <f t="shared" si="81"/>
        <v/>
      </c>
      <c r="E622" s="21">
        <f t="shared" si="86"/>
        <v>221</v>
      </c>
      <c r="F622" s="22">
        <f t="shared" si="87"/>
        <v>23700</v>
      </c>
      <c r="G622" s="24">
        <f t="shared" si="82"/>
        <v>90</v>
      </c>
      <c r="H622" s="24">
        <f t="shared" si="83"/>
        <v>2.0000000000000018</v>
      </c>
      <c r="I622" s="24">
        <f t="shared" si="88"/>
        <v>300</v>
      </c>
      <c r="J622" s="22">
        <f t="shared" si="84"/>
        <v>390</v>
      </c>
      <c r="K622" s="22">
        <f t="shared" si="89"/>
        <v>300.00759375000001</v>
      </c>
      <c r="L622" s="21">
        <f t="shared" si="85"/>
        <v>1</v>
      </c>
      <c r="M622" s="22">
        <f>SUM(G$401:G622)-SUM(H$401:H622)</f>
        <v>46189</v>
      </c>
      <c r="N622" s="21"/>
      <c r="O622" s="21"/>
      <c r="P622" s="21"/>
      <c r="Q622" s="21"/>
    </row>
    <row r="623" spans="4:17" hidden="1" x14ac:dyDescent="0.3">
      <c r="D623" s="22" t="str">
        <f t="shared" si="81"/>
        <v/>
      </c>
      <c r="E623" s="21">
        <f t="shared" si="86"/>
        <v>222</v>
      </c>
      <c r="F623" s="22">
        <f t="shared" si="87"/>
        <v>23400</v>
      </c>
      <c r="G623" s="24">
        <f t="shared" si="82"/>
        <v>88.875</v>
      </c>
      <c r="H623" s="24">
        <f t="shared" si="83"/>
        <v>1.9750000000000016</v>
      </c>
      <c r="I623" s="24">
        <f t="shared" si="88"/>
        <v>300</v>
      </c>
      <c r="J623" s="22">
        <f t="shared" si="84"/>
        <v>388.875</v>
      </c>
      <c r="K623" s="22">
        <f t="shared" si="89"/>
        <v>300.00749999999999</v>
      </c>
      <c r="L623" s="21">
        <f t="shared" si="85"/>
        <v>1</v>
      </c>
      <c r="M623" s="22">
        <f>SUM(G$401:G623)-SUM(H$401:H623)</f>
        <v>46275.9</v>
      </c>
      <c r="N623" s="21"/>
      <c r="O623" s="21"/>
      <c r="P623" s="21"/>
      <c r="Q623" s="21"/>
    </row>
    <row r="624" spans="4:17" hidden="1" x14ac:dyDescent="0.3">
      <c r="D624" s="22" t="str">
        <f t="shared" si="81"/>
        <v/>
      </c>
      <c r="E624" s="21">
        <f t="shared" si="86"/>
        <v>223</v>
      </c>
      <c r="F624" s="22">
        <f t="shared" si="87"/>
        <v>23100</v>
      </c>
      <c r="G624" s="24">
        <f t="shared" si="82"/>
        <v>87.75</v>
      </c>
      <c r="H624" s="24">
        <f t="shared" si="83"/>
        <v>1.9500000000000017</v>
      </c>
      <c r="I624" s="24">
        <f t="shared" si="88"/>
        <v>300</v>
      </c>
      <c r="J624" s="22">
        <f t="shared" si="84"/>
        <v>387.75</v>
      </c>
      <c r="K624" s="22">
        <f t="shared" si="89"/>
        <v>300.00740624999997</v>
      </c>
      <c r="L624" s="21">
        <f t="shared" si="85"/>
        <v>1</v>
      </c>
      <c r="M624" s="22">
        <f>SUM(G$401:G624)-SUM(H$401:H624)</f>
        <v>46361.7</v>
      </c>
      <c r="N624" s="21"/>
      <c r="O624" s="21"/>
      <c r="P624" s="21"/>
      <c r="Q624" s="21"/>
    </row>
    <row r="625" spans="4:17" hidden="1" x14ac:dyDescent="0.3">
      <c r="D625" s="22" t="str">
        <f t="shared" si="81"/>
        <v/>
      </c>
      <c r="E625" s="21">
        <f t="shared" si="86"/>
        <v>224</v>
      </c>
      <c r="F625" s="22">
        <f t="shared" si="87"/>
        <v>22800</v>
      </c>
      <c r="G625" s="24">
        <f t="shared" si="82"/>
        <v>86.625</v>
      </c>
      <c r="H625" s="24">
        <f t="shared" si="83"/>
        <v>1.9250000000000016</v>
      </c>
      <c r="I625" s="24">
        <f t="shared" si="88"/>
        <v>300</v>
      </c>
      <c r="J625" s="22">
        <f t="shared" si="84"/>
        <v>386.625</v>
      </c>
      <c r="K625" s="22">
        <f t="shared" si="89"/>
        <v>300.00731250000001</v>
      </c>
      <c r="L625" s="21">
        <f t="shared" si="85"/>
        <v>1</v>
      </c>
      <c r="M625" s="22">
        <f>SUM(G$401:G625)-SUM(H$401:H625)</f>
        <v>46446.400000000001</v>
      </c>
      <c r="N625" s="21"/>
      <c r="O625" s="21"/>
      <c r="P625" s="21"/>
      <c r="Q625" s="21"/>
    </row>
    <row r="626" spans="4:17" hidden="1" x14ac:dyDescent="0.3">
      <c r="D626" s="22" t="str">
        <f t="shared" si="81"/>
        <v/>
      </c>
      <c r="E626" s="21">
        <f t="shared" si="86"/>
        <v>225</v>
      </c>
      <c r="F626" s="22">
        <f t="shared" si="87"/>
        <v>22500</v>
      </c>
      <c r="G626" s="24">
        <f t="shared" si="82"/>
        <v>85.5</v>
      </c>
      <c r="H626" s="24">
        <f t="shared" si="83"/>
        <v>1.9000000000000015</v>
      </c>
      <c r="I626" s="24">
        <f t="shared" si="88"/>
        <v>300</v>
      </c>
      <c r="J626" s="22">
        <f t="shared" si="84"/>
        <v>385.5</v>
      </c>
      <c r="K626" s="22">
        <f t="shared" si="89"/>
        <v>300.00721874999999</v>
      </c>
      <c r="L626" s="21">
        <f t="shared" si="85"/>
        <v>1</v>
      </c>
      <c r="M626" s="22">
        <f>SUM(G$401:G626)-SUM(H$401:H626)</f>
        <v>46530</v>
      </c>
      <c r="N626" s="21"/>
      <c r="O626" s="21"/>
      <c r="P626" s="21"/>
      <c r="Q626" s="21"/>
    </row>
    <row r="627" spans="4:17" hidden="1" x14ac:dyDescent="0.3">
      <c r="D627" s="22" t="str">
        <f t="shared" si="81"/>
        <v/>
      </c>
      <c r="E627" s="21">
        <f t="shared" si="86"/>
        <v>226</v>
      </c>
      <c r="F627" s="22">
        <f t="shared" si="87"/>
        <v>22200</v>
      </c>
      <c r="G627" s="24">
        <f t="shared" si="82"/>
        <v>84.375</v>
      </c>
      <c r="H627" s="24">
        <f t="shared" si="83"/>
        <v>1.8750000000000018</v>
      </c>
      <c r="I627" s="24">
        <f t="shared" si="88"/>
        <v>300</v>
      </c>
      <c r="J627" s="22">
        <f t="shared" si="84"/>
        <v>384.375</v>
      </c>
      <c r="K627" s="22">
        <f t="shared" si="89"/>
        <v>300.00712499999997</v>
      </c>
      <c r="L627" s="21">
        <f t="shared" si="85"/>
        <v>1</v>
      </c>
      <c r="M627" s="22">
        <f>SUM(G$401:G627)-SUM(H$401:H627)</f>
        <v>46612.5</v>
      </c>
      <c r="N627" s="21"/>
      <c r="O627" s="21"/>
      <c r="P627" s="21"/>
      <c r="Q627" s="21"/>
    </row>
    <row r="628" spans="4:17" hidden="1" x14ac:dyDescent="0.3">
      <c r="D628" s="22" t="str">
        <f t="shared" si="81"/>
        <v/>
      </c>
      <c r="E628" s="21">
        <f t="shared" si="86"/>
        <v>227</v>
      </c>
      <c r="F628" s="22">
        <f t="shared" si="87"/>
        <v>21900</v>
      </c>
      <c r="G628" s="24">
        <f t="shared" si="82"/>
        <v>83.25</v>
      </c>
      <c r="H628" s="24">
        <f t="shared" si="83"/>
        <v>1.8500000000000016</v>
      </c>
      <c r="I628" s="24">
        <f t="shared" si="88"/>
        <v>300</v>
      </c>
      <c r="J628" s="22">
        <f t="shared" si="84"/>
        <v>383.25</v>
      </c>
      <c r="K628" s="22">
        <f t="shared" si="89"/>
        <v>300.00703125000001</v>
      </c>
      <c r="L628" s="21">
        <f t="shared" si="85"/>
        <v>1</v>
      </c>
      <c r="M628" s="22">
        <f>SUM(G$401:G628)-SUM(H$401:H628)</f>
        <v>46693.9</v>
      </c>
      <c r="N628" s="21"/>
      <c r="O628" s="21"/>
      <c r="P628" s="21"/>
      <c r="Q628" s="21"/>
    </row>
    <row r="629" spans="4:17" hidden="1" x14ac:dyDescent="0.3">
      <c r="D629" s="22" t="str">
        <f t="shared" si="81"/>
        <v/>
      </c>
      <c r="E629" s="21">
        <f t="shared" si="86"/>
        <v>228</v>
      </c>
      <c r="F629" s="22">
        <f t="shared" si="87"/>
        <v>21600</v>
      </c>
      <c r="G629" s="24">
        <f t="shared" si="82"/>
        <v>82.125</v>
      </c>
      <c r="H629" s="24">
        <f t="shared" si="83"/>
        <v>1.8250000000000017</v>
      </c>
      <c r="I629" s="24">
        <f t="shared" si="88"/>
        <v>300</v>
      </c>
      <c r="J629" s="22">
        <f t="shared" si="84"/>
        <v>382.125</v>
      </c>
      <c r="K629" s="22">
        <f t="shared" si="89"/>
        <v>300.00693749999999</v>
      </c>
      <c r="L629" s="21">
        <f t="shared" si="85"/>
        <v>1</v>
      </c>
      <c r="M629" s="22">
        <f>SUM(G$401:G629)-SUM(H$401:H629)</f>
        <v>46774.2</v>
      </c>
      <c r="N629" s="21"/>
      <c r="O629" s="21"/>
      <c r="P629" s="21"/>
      <c r="Q629" s="21"/>
    </row>
    <row r="630" spans="4:17" hidden="1" x14ac:dyDescent="0.3">
      <c r="D630" s="22" t="str">
        <f t="shared" si="81"/>
        <v/>
      </c>
      <c r="E630" s="21">
        <f t="shared" si="86"/>
        <v>229</v>
      </c>
      <c r="F630" s="22">
        <f t="shared" si="87"/>
        <v>21300</v>
      </c>
      <c r="G630" s="24">
        <f t="shared" si="82"/>
        <v>81</v>
      </c>
      <c r="H630" s="24">
        <f t="shared" si="83"/>
        <v>1.8000000000000016</v>
      </c>
      <c r="I630" s="24">
        <f t="shared" si="88"/>
        <v>300</v>
      </c>
      <c r="J630" s="22">
        <f t="shared" si="84"/>
        <v>381</v>
      </c>
      <c r="K630" s="22">
        <f t="shared" si="89"/>
        <v>300.00684374999997</v>
      </c>
      <c r="L630" s="21">
        <f t="shared" si="85"/>
        <v>1</v>
      </c>
      <c r="M630" s="22">
        <f>SUM(G$401:G630)-SUM(H$401:H630)</f>
        <v>46853.4</v>
      </c>
      <c r="N630" s="21"/>
      <c r="O630" s="21"/>
      <c r="P630" s="21"/>
      <c r="Q630" s="21"/>
    </row>
    <row r="631" spans="4:17" hidden="1" x14ac:dyDescent="0.3">
      <c r="D631" s="22" t="str">
        <f t="shared" si="81"/>
        <v/>
      </c>
      <c r="E631" s="21">
        <f t="shared" si="86"/>
        <v>230</v>
      </c>
      <c r="F631" s="22">
        <f t="shared" si="87"/>
        <v>21000</v>
      </c>
      <c r="G631" s="24">
        <f t="shared" si="82"/>
        <v>79.875</v>
      </c>
      <c r="H631" s="24">
        <f t="shared" si="83"/>
        <v>1.7750000000000015</v>
      </c>
      <c r="I631" s="24">
        <f t="shared" si="88"/>
        <v>300</v>
      </c>
      <c r="J631" s="22">
        <f t="shared" si="84"/>
        <v>379.875</v>
      </c>
      <c r="K631" s="22">
        <f t="shared" si="89"/>
        <v>300.00675000000001</v>
      </c>
      <c r="L631" s="21">
        <f t="shared" si="85"/>
        <v>1</v>
      </c>
      <c r="M631" s="22">
        <f>SUM(G$401:G631)-SUM(H$401:H631)</f>
        <v>46931.5</v>
      </c>
      <c r="N631" s="21"/>
      <c r="O631" s="21"/>
      <c r="P631" s="21"/>
      <c r="Q631" s="21"/>
    </row>
    <row r="632" spans="4:17" hidden="1" x14ac:dyDescent="0.3">
      <c r="D632" s="22" t="str">
        <f t="shared" si="81"/>
        <v/>
      </c>
      <c r="E632" s="21">
        <f t="shared" si="86"/>
        <v>231</v>
      </c>
      <c r="F632" s="22">
        <f t="shared" si="87"/>
        <v>20700</v>
      </c>
      <c r="G632" s="24">
        <f t="shared" si="82"/>
        <v>78.75</v>
      </c>
      <c r="H632" s="24">
        <f t="shared" si="83"/>
        <v>1.7500000000000016</v>
      </c>
      <c r="I632" s="24">
        <f t="shared" si="88"/>
        <v>300</v>
      </c>
      <c r="J632" s="22">
        <f t="shared" si="84"/>
        <v>378.75</v>
      </c>
      <c r="K632" s="22">
        <f t="shared" si="89"/>
        <v>300.00665624999999</v>
      </c>
      <c r="L632" s="21">
        <f t="shared" si="85"/>
        <v>1</v>
      </c>
      <c r="M632" s="22">
        <f>SUM(G$401:G632)-SUM(H$401:H632)</f>
        <v>47008.5</v>
      </c>
      <c r="N632" s="21"/>
      <c r="O632" s="21"/>
      <c r="P632" s="21"/>
      <c r="Q632" s="21"/>
    </row>
    <row r="633" spans="4:17" hidden="1" x14ac:dyDescent="0.3">
      <c r="D633" s="22" t="str">
        <f t="shared" si="81"/>
        <v/>
      </c>
      <c r="E633" s="21">
        <f t="shared" si="86"/>
        <v>232</v>
      </c>
      <c r="F633" s="22">
        <f t="shared" si="87"/>
        <v>20400</v>
      </c>
      <c r="G633" s="24">
        <f t="shared" si="82"/>
        <v>77.625</v>
      </c>
      <c r="H633" s="24">
        <f t="shared" si="83"/>
        <v>1.7250000000000014</v>
      </c>
      <c r="I633" s="24">
        <f t="shared" si="88"/>
        <v>300</v>
      </c>
      <c r="J633" s="22">
        <f t="shared" si="84"/>
        <v>377.625</v>
      </c>
      <c r="K633" s="22">
        <f t="shared" si="89"/>
        <v>300.00656249999997</v>
      </c>
      <c r="L633" s="21">
        <f t="shared" si="85"/>
        <v>1</v>
      </c>
      <c r="M633" s="22">
        <f>SUM(G$401:G633)-SUM(H$401:H633)</f>
        <v>47084.4</v>
      </c>
      <c r="N633" s="21"/>
      <c r="O633" s="21"/>
      <c r="P633" s="21"/>
      <c r="Q633" s="21"/>
    </row>
    <row r="634" spans="4:17" hidden="1" x14ac:dyDescent="0.3">
      <c r="D634" s="22" t="str">
        <f t="shared" si="81"/>
        <v/>
      </c>
      <c r="E634" s="21">
        <f t="shared" si="86"/>
        <v>233</v>
      </c>
      <c r="F634" s="22">
        <f t="shared" si="87"/>
        <v>20100</v>
      </c>
      <c r="G634" s="24">
        <f t="shared" si="82"/>
        <v>76.5</v>
      </c>
      <c r="H634" s="24">
        <f t="shared" si="83"/>
        <v>1.7000000000000017</v>
      </c>
      <c r="I634" s="24">
        <f t="shared" si="88"/>
        <v>300</v>
      </c>
      <c r="J634" s="22">
        <f t="shared" si="84"/>
        <v>376.5</v>
      </c>
      <c r="K634" s="22">
        <f t="shared" si="89"/>
        <v>300.00646875000001</v>
      </c>
      <c r="L634" s="21">
        <f t="shared" si="85"/>
        <v>1</v>
      </c>
      <c r="M634" s="22">
        <f>SUM(G$401:G634)-SUM(H$401:H634)</f>
        <v>47159.199999999997</v>
      </c>
      <c r="N634" s="21"/>
      <c r="O634" s="21"/>
      <c r="P634" s="21"/>
      <c r="Q634" s="21"/>
    </row>
    <row r="635" spans="4:17" hidden="1" x14ac:dyDescent="0.3">
      <c r="D635" s="22" t="str">
        <f t="shared" si="81"/>
        <v/>
      </c>
      <c r="E635" s="21">
        <f t="shared" si="86"/>
        <v>234</v>
      </c>
      <c r="F635" s="22">
        <f t="shared" si="87"/>
        <v>19800</v>
      </c>
      <c r="G635" s="24">
        <f t="shared" si="82"/>
        <v>75.375</v>
      </c>
      <c r="H635" s="24">
        <f t="shared" si="83"/>
        <v>1.6750000000000016</v>
      </c>
      <c r="I635" s="24">
        <f t="shared" si="88"/>
        <v>300</v>
      </c>
      <c r="J635" s="22">
        <f t="shared" si="84"/>
        <v>375.375</v>
      </c>
      <c r="K635" s="22">
        <f t="shared" si="89"/>
        <v>300.00637499999999</v>
      </c>
      <c r="L635" s="21">
        <f t="shared" si="85"/>
        <v>1</v>
      </c>
      <c r="M635" s="22">
        <f>SUM(G$401:G635)-SUM(H$401:H635)</f>
        <v>47232.9</v>
      </c>
      <c r="N635" s="21"/>
      <c r="O635" s="21"/>
      <c r="P635" s="21"/>
      <c r="Q635" s="21"/>
    </row>
    <row r="636" spans="4:17" hidden="1" x14ac:dyDescent="0.3">
      <c r="D636" s="22" t="str">
        <f t="shared" si="81"/>
        <v/>
      </c>
      <c r="E636" s="21">
        <f t="shared" si="86"/>
        <v>235</v>
      </c>
      <c r="F636" s="22">
        <f t="shared" si="87"/>
        <v>19500</v>
      </c>
      <c r="G636" s="24">
        <f t="shared" si="82"/>
        <v>74.25</v>
      </c>
      <c r="H636" s="24">
        <f t="shared" si="83"/>
        <v>1.6500000000000015</v>
      </c>
      <c r="I636" s="24">
        <f t="shared" si="88"/>
        <v>300</v>
      </c>
      <c r="J636" s="22">
        <f t="shared" si="84"/>
        <v>374.25</v>
      </c>
      <c r="K636" s="22">
        <f t="shared" si="89"/>
        <v>300.00628124999997</v>
      </c>
      <c r="L636" s="21">
        <f t="shared" si="85"/>
        <v>1</v>
      </c>
      <c r="M636" s="22">
        <f>SUM(G$401:G636)-SUM(H$401:H636)</f>
        <v>47305.5</v>
      </c>
      <c r="N636" s="21"/>
      <c r="O636" s="21"/>
      <c r="P636" s="21"/>
      <c r="Q636" s="21"/>
    </row>
    <row r="637" spans="4:17" hidden="1" x14ac:dyDescent="0.3">
      <c r="D637" s="22" t="str">
        <f t="shared" si="81"/>
        <v/>
      </c>
      <c r="E637" s="21">
        <f t="shared" si="86"/>
        <v>236</v>
      </c>
      <c r="F637" s="22">
        <f t="shared" si="87"/>
        <v>19200</v>
      </c>
      <c r="G637" s="24">
        <f t="shared" si="82"/>
        <v>73.125</v>
      </c>
      <c r="H637" s="24">
        <f t="shared" si="83"/>
        <v>1.6250000000000016</v>
      </c>
      <c r="I637" s="24">
        <f t="shared" si="88"/>
        <v>300</v>
      </c>
      <c r="J637" s="22">
        <f t="shared" si="84"/>
        <v>373.125</v>
      </c>
      <c r="K637" s="22">
        <f t="shared" si="89"/>
        <v>300.00618750000001</v>
      </c>
      <c r="L637" s="21">
        <f t="shared" si="85"/>
        <v>1</v>
      </c>
      <c r="M637" s="22">
        <f>SUM(G$401:G637)-SUM(H$401:H637)</f>
        <v>47377</v>
      </c>
      <c r="N637" s="21"/>
      <c r="O637" s="21"/>
      <c r="P637" s="21"/>
      <c r="Q637" s="21"/>
    </row>
    <row r="638" spans="4:17" hidden="1" x14ac:dyDescent="0.3">
      <c r="D638" s="22" t="str">
        <f t="shared" si="81"/>
        <v/>
      </c>
      <c r="E638" s="21">
        <f t="shared" si="86"/>
        <v>237</v>
      </c>
      <c r="F638" s="22">
        <f t="shared" si="87"/>
        <v>18900</v>
      </c>
      <c r="G638" s="24">
        <f t="shared" si="82"/>
        <v>72</v>
      </c>
      <c r="H638" s="24">
        <f t="shared" si="83"/>
        <v>1.6000000000000014</v>
      </c>
      <c r="I638" s="24">
        <f t="shared" si="88"/>
        <v>300</v>
      </c>
      <c r="J638" s="22">
        <f t="shared" si="84"/>
        <v>372</v>
      </c>
      <c r="K638" s="22">
        <f t="shared" si="89"/>
        <v>300.00609374999999</v>
      </c>
      <c r="L638" s="21">
        <f t="shared" si="85"/>
        <v>1</v>
      </c>
      <c r="M638" s="22">
        <f>SUM(G$401:G638)-SUM(H$401:H638)</f>
        <v>47447.4</v>
      </c>
      <c r="N638" s="21"/>
      <c r="O638" s="21"/>
      <c r="P638" s="21"/>
      <c r="Q638" s="21"/>
    </row>
    <row r="639" spans="4:17" hidden="1" x14ac:dyDescent="0.3">
      <c r="D639" s="22" t="str">
        <f t="shared" si="81"/>
        <v/>
      </c>
      <c r="E639" s="21">
        <f t="shared" si="86"/>
        <v>238</v>
      </c>
      <c r="F639" s="22">
        <f t="shared" si="87"/>
        <v>18600</v>
      </c>
      <c r="G639" s="24">
        <f t="shared" si="82"/>
        <v>70.875</v>
      </c>
      <c r="H639" s="24">
        <f t="shared" si="83"/>
        <v>1.5750000000000013</v>
      </c>
      <c r="I639" s="24">
        <f t="shared" si="88"/>
        <v>300</v>
      </c>
      <c r="J639" s="22">
        <f t="shared" si="84"/>
        <v>370.875</v>
      </c>
      <c r="K639" s="22">
        <f t="shared" si="89"/>
        <v>300.00599999999997</v>
      </c>
      <c r="L639" s="21">
        <f t="shared" si="85"/>
        <v>1</v>
      </c>
      <c r="M639" s="22">
        <f>SUM(G$401:G639)-SUM(H$401:H639)</f>
        <v>47516.7</v>
      </c>
      <c r="N639" s="21"/>
      <c r="O639" s="21"/>
      <c r="P639" s="21"/>
      <c r="Q639" s="21"/>
    </row>
    <row r="640" spans="4:17" hidden="1" x14ac:dyDescent="0.3">
      <c r="D640" s="22" t="str">
        <f t="shared" si="81"/>
        <v/>
      </c>
      <c r="E640" s="21">
        <f t="shared" si="86"/>
        <v>239</v>
      </c>
      <c r="F640" s="22">
        <f t="shared" si="87"/>
        <v>18300</v>
      </c>
      <c r="G640" s="24">
        <f t="shared" si="82"/>
        <v>69.75</v>
      </c>
      <c r="H640" s="24">
        <f t="shared" si="83"/>
        <v>1.5500000000000014</v>
      </c>
      <c r="I640" s="24">
        <f t="shared" si="88"/>
        <v>300</v>
      </c>
      <c r="J640" s="22">
        <f t="shared" si="84"/>
        <v>369.75</v>
      </c>
      <c r="K640" s="22">
        <f t="shared" si="89"/>
        <v>300.00590625000001</v>
      </c>
      <c r="L640" s="21">
        <f t="shared" si="85"/>
        <v>1</v>
      </c>
      <c r="M640" s="22">
        <f>SUM(G$401:G640)-SUM(H$401:H640)</f>
        <v>47584.9</v>
      </c>
      <c r="N640" s="21"/>
      <c r="O640" s="21"/>
      <c r="P640" s="21"/>
      <c r="Q640" s="21"/>
    </row>
    <row r="641" spans="4:17" hidden="1" x14ac:dyDescent="0.3">
      <c r="D641" s="22" t="str">
        <f t="shared" si="81"/>
        <v/>
      </c>
      <c r="E641" s="21">
        <f t="shared" si="86"/>
        <v>240</v>
      </c>
      <c r="F641" s="22">
        <f t="shared" si="87"/>
        <v>18000</v>
      </c>
      <c r="G641" s="24">
        <f t="shared" si="82"/>
        <v>68.625</v>
      </c>
      <c r="H641" s="24">
        <f t="shared" si="83"/>
        <v>1.5250000000000012</v>
      </c>
      <c r="I641" s="24">
        <f t="shared" si="88"/>
        <v>300</v>
      </c>
      <c r="J641" s="22">
        <f t="shared" si="84"/>
        <v>368.625</v>
      </c>
      <c r="K641" s="22">
        <f t="shared" si="89"/>
        <v>300.00581249999999</v>
      </c>
      <c r="L641" s="21">
        <f t="shared" si="85"/>
        <v>1</v>
      </c>
      <c r="M641" s="22">
        <f>SUM(G$401:G641)-SUM(H$401:H641)</f>
        <v>47652</v>
      </c>
      <c r="N641" s="21"/>
      <c r="O641" s="21"/>
      <c r="P641" s="21"/>
      <c r="Q641" s="21"/>
    </row>
    <row r="642" spans="4:17" hidden="1" x14ac:dyDescent="0.3">
      <c r="D642" s="22" t="str">
        <f t="shared" si="81"/>
        <v/>
      </c>
      <c r="E642" s="21">
        <f t="shared" si="86"/>
        <v>241</v>
      </c>
      <c r="F642" s="22">
        <f t="shared" si="87"/>
        <v>17700</v>
      </c>
      <c r="G642" s="24">
        <f t="shared" si="82"/>
        <v>67.5</v>
      </c>
      <c r="H642" s="24">
        <f t="shared" si="83"/>
        <v>1.5000000000000011</v>
      </c>
      <c r="I642" s="24">
        <f t="shared" si="88"/>
        <v>300</v>
      </c>
      <c r="J642" s="22">
        <f t="shared" si="84"/>
        <v>367.5</v>
      </c>
      <c r="K642" s="22">
        <f t="shared" si="89"/>
        <v>300.00571875000003</v>
      </c>
      <c r="L642" s="21">
        <f t="shared" si="85"/>
        <v>1</v>
      </c>
      <c r="M642" s="22">
        <f>SUM(G$401:G642)-SUM(H$401:H642)</f>
        <v>47718</v>
      </c>
      <c r="N642" s="21"/>
      <c r="O642" s="21"/>
      <c r="P642" s="21"/>
      <c r="Q642" s="21"/>
    </row>
    <row r="643" spans="4:17" hidden="1" x14ac:dyDescent="0.3">
      <c r="D643" s="22" t="str">
        <f t="shared" si="81"/>
        <v/>
      </c>
      <c r="E643" s="21">
        <f t="shared" si="86"/>
        <v>242</v>
      </c>
      <c r="F643" s="22">
        <f t="shared" si="87"/>
        <v>17400</v>
      </c>
      <c r="G643" s="24">
        <f t="shared" si="82"/>
        <v>66.375</v>
      </c>
      <c r="H643" s="24">
        <f t="shared" si="83"/>
        <v>1.4750000000000014</v>
      </c>
      <c r="I643" s="24">
        <f t="shared" si="88"/>
        <v>300</v>
      </c>
      <c r="J643" s="22">
        <f t="shared" si="84"/>
        <v>366.375</v>
      </c>
      <c r="K643" s="22">
        <f t="shared" si="89"/>
        <v>300.00562500000001</v>
      </c>
      <c r="L643" s="21">
        <f t="shared" si="85"/>
        <v>1</v>
      </c>
      <c r="M643" s="22">
        <f>SUM(G$401:G643)-SUM(H$401:H643)</f>
        <v>47782.9</v>
      </c>
      <c r="N643" s="21"/>
      <c r="O643" s="21"/>
      <c r="P643" s="21"/>
      <c r="Q643" s="21"/>
    </row>
    <row r="644" spans="4:17" hidden="1" x14ac:dyDescent="0.3">
      <c r="D644" s="22" t="str">
        <f t="shared" si="81"/>
        <v/>
      </c>
      <c r="E644" s="21">
        <f t="shared" si="86"/>
        <v>243</v>
      </c>
      <c r="F644" s="22">
        <f t="shared" si="87"/>
        <v>17100</v>
      </c>
      <c r="G644" s="24">
        <f t="shared" si="82"/>
        <v>65.25</v>
      </c>
      <c r="H644" s="24">
        <f t="shared" si="83"/>
        <v>1.4500000000000013</v>
      </c>
      <c r="I644" s="24">
        <f t="shared" si="88"/>
        <v>300</v>
      </c>
      <c r="J644" s="22">
        <f t="shared" si="84"/>
        <v>365.25</v>
      </c>
      <c r="K644" s="22">
        <f t="shared" si="89"/>
        <v>300.00553124999999</v>
      </c>
      <c r="L644" s="21">
        <f t="shared" si="85"/>
        <v>1</v>
      </c>
      <c r="M644" s="22">
        <f>SUM(G$401:G644)-SUM(H$401:H644)</f>
        <v>47846.7</v>
      </c>
      <c r="N644" s="21"/>
      <c r="O644" s="21"/>
      <c r="P644" s="21"/>
      <c r="Q644" s="21"/>
    </row>
    <row r="645" spans="4:17" hidden="1" x14ac:dyDescent="0.3">
      <c r="D645" s="22" t="str">
        <f t="shared" si="81"/>
        <v/>
      </c>
      <c r="E645" s="21">
        <f t="shared" si="86"/>
        <v>244</v>
      </c>
      <c r="F645" s="22">
        <f t="shared" si="87"/>
        <v>16800</v>
      </c>
      <c r="G645" s="24">
        <f t="shared" si="82"/>
        <v>64.125</v>
      </c>
      <c r="H645" s="24">
        <f t="shared" si="83"/>
        <v>1.4250000000000014</v>
      </c>
      <c r="I645" s="24">
        <f t="shared" si="88"/>
        <v>300</v>
      </c>
      <c r="J645" s="22">
        <f t="shared" si="84"/>
        <v>364.125</v>
      </c>
      <c r="K645" s="22">
        <f t="shared" si="89"/>
        <v>300.00543750000003</v>
      </c>
      <c r="L645" s="21">
        <f t="shared" si="85"/>
        <v>1</v>
      </c>
      <c r="M645" s="22">
        <f>SUM(G$401:G645)-SUM(H$401:H645)</f>
        <v>47909.4</v>
      </c>
      <c r="N645" s="21"/>
      <c r="O645" s="21"/>
      <c r="P645" s="21"/>
      <c r="Q645" s="21"/>
    </row>
    <row r="646" spans="4:17" hidden="1" x14ac:dyDescent="0.3">
      <c r="D646" s="22" t="str">
        <f t="shared" si="81"/>
        <v/>
      </c>
      <c r="E646" s="21">
        <f t="shared" si="86"/>
        <v>245</v>
      </c>
      <c r="F646" s="22">
        <f t="shared" si="87"/>
        <v>16500</v>
      </c>
      <c r="G646" s="24">
        <f t="shared" si="82"/>
        <v>63</v>
      </c>
      <c r="H646" s="24">
        <f t="shared" si="83"/>
        <v>1.4000000000000012</v>
      </c>
      <c r="I646" s="24">
        <f t="shared" si="88"/>
        <v>300</v>
      </c>
      <c r="J646" s="22">
        <f t="shared" si="84"/>
        <v>363</v>
      </c>
      <c r="K646" s="22">
        <f t="shared" si="89"/>
        <v>300.00534375000001</v>
      </c>
      <c r="L646" s="21">
        <f t="shared" si="85"/>
        <v>1</v>
      </c>
      <c r="M646" s="22">
        <f>SUM(G$401:G646)-SUM(H$401:H646)</f>
        <v>47971</v>
      </c>
      <c r="N646" s="21"/>
      <c r="O646" s="21"/>
      <c r="P646" s="21"/>
      <c r="Q646" s="21"/>
    </row>
    <row r="647" spans="4:17" hidden="1" x14ac:dyDescent="0.3">
      <c r="D647" s="22" t="str">
        <f t="shared" si="81"/>
        <v/>
      </c>
      <c r="E647" s="21">
        <f t="shared" si="86"/>
        <v>246</v>
      </c>
      <c r="F647" s="22">
        <f t="shared" si="87"/>
        <v>16200</v>
      </c>
      <c r="G647" s="24">
        <f t="shared" si="82"/>
        <v>61.875</v>
      </c>
      <c r="H647" s="24">
        <f t="shared" si="83"/>
        <v>1.3750000000000011</v>
      </c>
      <c r="I647" s="24">
        <f t="shared" si="88"/>
        <v>300</v>
      </c>
      <c r="J647" s="22">
        <f t="shared" si="84"/>
        <v>361.875</v>
      </c>
      <c r="K647" s="22">
        <f t="shared" si="89"/>
        <v>300.00524999999999</v>
      </c>
      <c r="L647" s="21">
        <f t="shared" si="85"/>
        <v>1</v>
      </c>
      <c r="M647" s="22">
        <f>SUM(G$401:G647)-SUM(H$401:H647)</f>
        <v>48031.5</v>
      </c>
      <c r="N647" s="21"/>
      <c r="O647" s="21"/>
      <c r="P647" s="21"/>
      <c r="Q647" s="21"/>
    </row>
    <row r="648" spans="4:17" hidden="1" x14ac:dyDescent="0.3">
      <c r="D648" s="22" t="str">
        <f t="shared" si="81"/>
        <v/>
      </c>
      <c r="E648" s="21">
        <f t="shared" si="86"/>
        <v>247</v>
      </c>
      <c r="F648" s="22">
        <f t="shared" si="87"/>
        <v>15900</v>
      </c>
      <c r="G648" s="24">
        <f t="shared" si="82"/>
        <v>60.75</v>
      </c>
      <c r="H648" s="24">
        <f t="shared" si="83"/>
        <v>1.3500000000000012</v>
      </c>
      <c r="I648" s="24">
        <f t="shared" si="88"/>
        <v>300</v>
      </c>
      <c r="J648" s="22">
        <f t="shared" si="84"/>
        <v>360.75</v>
      </c>
      <c r="K648" s="22">
        <f t="shared" si="89"/>
        <v>300.00515625000003</v>
      </c>
      <c r="L648" s="21">
        <f t="shared" si="85"/>
        <v>1</v>
      </c>
      <c r="M648" s="22">
        <f>SUM(G$401:G648)-SUM(H$401:H648)</f>
        <v>48090.9</v>
      </c>
      <c r="N648" s="21"/>
      <c r="O648" s="21"/>
      <c r="P648" s="21"/>
      <c r="Q648" s="21"/>
    </row>
    <row r="649" spans="4:17" hidden="1" x14ac:dyDescent="0.3">
      <c r="D649" s="22" t="str">
        <f t="shared" si="81"/>
        <v/>
      </c>
      <c r="E649" s="21">
        <f t="shared" si="86"/>
        <v>248</v>
      </c>
      <c r="F649" s="22">
        <f t="shared" si="87"/>
        <v>15600</v>
      </c>
      <c r="G649" s="24">
        <f t="shared" si="82"/>
        <v>59.625</v>
      </c>
      <c r="H649" s="24">
        <f t="shared" si="83"/>
        <v>1.3250000000000013</v>
      </c>
      <c r="I649" s="24">
        <f t="shared" si="88"/>
        <v>300</v>
      </c>
      <c r="J649" s="22">
        <f t="shared" si="84"/>
        <v>359.625</v>
      </c>
      <c r="K649" s="22">
        <f t="shared" si="89"/>
        <v>300.00506250000001</v>
      </c>
      <c r="L649" s="21">
        <f t="shared" si="85"/>
        <v>1</v>
      </c>
      <c r="M649" s="22">
        <f>SUM(G$401:G649)-SUM(H$401:H649)</f>
        <v>48149.2</v>
      </c>
      <c r="N649" s="21"/>
      <c r="O649" s="21"/>
      <c r="P649" s="21"/>
      <c r="Q649" s="21"/>
    </row>
    <row r="650" spans="4:17" hidden="1" x14ac:dyDescent="0.3">
      <c r="D650" s="22" t="str">
        <f t="shared" si="81"/>
        <v/>
      </c>
      <c r="E650" s="21">
        <f t="shared" si="86"/>
        <v>249</v>
      </c>
      <c r="F650" s="22">
        <f t="shared" si="87"/>
        <v>15300</v>
      </c>
      <c r="G650" s="24">
        <f t="shared" si="82"/>
        <v>58.5</v>
      </c>
      <c r="H650" s="24">
        <f t="shared" si="83"/>
        <v>1.3000000000000012</v>
      </c>
      <c r="I650" s="24">
        <f t="shared" si="88"/>
        <v>300</v>
      </c>
      <c r="J650" s="22">
        <f t="shared" si="84"/>
        <v>358.5</v>
      </c>
      <c r="K650" s="22">
        <f t="shared" si="89"/>
        <v>300.00496874999999</v>
      </c>
      <c r="L650" s="21">
        <f t="shared" si="85"/>
        <v>1</v>
      </c>
      <c r="M650" s="22">
        <f>SUM(G$401:G650)-SUM(H$401:H650)</f>
        <v>48206.400000000001</v>
      </c>
      <c r="N650" s="21"/>
      <c r="O650" s="21"/>
      <c r="P650" s="21"/>
      <c r="Q650" s="21"/>
    </row>
    <row r="651" spans="4:17" hidden="1" x14ac:dyDescent="0.3">
      <c r="D651" s="22" t="str">
        <f t="shared" si="81"/>
        <v/>
      </c>
      <c r="E651" s="21">
        <f t="shared" si="86"/>
        <v>250</v>
      </c>
      <c r="F651" s="22">
        <f t="shared" si="87"/>
        <v>15000</v>
      </c>
      <c r="G651" s="24">
        <f t="shared" si="82"/>
        <v>57.375</v>
      </c>
      <c r="H651" s="24">
        <f t="shared" si="83"/>
        <v>1.275000000000001</v>
      </c>
      <c r="I651" s="24">
        <f t="shared" si="88"/>
        <v>300</v>
      </c>
      <c r="J651" s="22">
        <f t="shared" si="84"/>
        <v>357.375</v>
      </c>
      <c r="K651" s="22">
        <f t="shared" si="89"/>
        <v>300.00487500000003</v>
      </c>
      <c r="L651" s="21">
        <f t="shared" si="85"/>
        <v>1</v>
      </c>
      <c r="M651" s="22">
        <f>SUM(G$401:G651)-SUM(H$401:H651)</f>
        <v>48262.5</v>
      </c>
      <c r="N651" s="21"/>
      <c r="O651" s="21"/>
      <c r="P651" s="21"/>
      <c r="Q651" s="21"/>
    </row>
    <row r="652" spans="4:17" hidden="1" x14ac:dyDescent="0.3">
      <c r="D652" s="22" t="str">
        <f t="shared" si="81"/>
        <v/>
      </c>
      <c r="E652" s="21">
        <f t="shared" si="86"/>
        <v>251</v>
      </c>
      <c r="F652" s="22">
        <f t="shared" si="87"/>
        <v>14700</v>
      </c>
      <c r="G652" s="24">
        <f t="shared" si="82"/>
        <v>56.25</v>
      </c>
      <c r="H652" s="24">
        <f t="shared" si="83"/>
        <v>1.2500000000000011</v>
      </c>
      <c r="I652" s="24">
        <f t="shared" si="88"/>
        <v>300</v>
      </c>
      <c r="J652" s="22">
        <f t="shared" si="84"/>
        <v>356.25</v>
      </c>
      <c r="K652" s="22">
        <f t="shared" si="89"/>
        <v>300.00478125000001</v>
      </c>
      <c r="L652" s="21">
        <f t="shared" si="85"/>
        <v>1</v>
      </c>
      <c r="M652" s="22">
        <f>SUM(G$401:G652)-SUM(H$401:H652)</f>
        <v>48317.5</v>
      </c>
      <c r="N652" s="21"/>
      <c r="O652" s="21"/>
      <c r="P652" s="21"/>
      <c r="Q652" s="21"/>
    </row>
    <row r="653" spans="4:17" hidden="1" x14ac:dyDescent="0.3">
      <c r="D653" s="22" t="str">
        <f t="shared" si="81"/>
        <v/>
      </c>
      <c r="E653" s="21">
        <f t="shared" si="86"/>
        <v>252</v>
      </c>
      <c r="F653" s="22">
        <f t="shared" si="87"/>
        <v>14400</v>
      </c>
      <c r="G653" s="24">
        <f t="shared" si="82"/>
        <v>55.125</v>
      </c>
      <c r="H653" s="24">
        <f t="shared" si="83"/>
        <v>1.2250000000000012</v>
      </c>
      <c r="I653" s="24">
        <f t="shared" si="88"/>
        <v>300</v>
      </c>
      <c r="J653" s="22">
        <f t="shared" si="84"/>
        <v>355.125</v>
      </c>
      <c r="K653" s="22">
        <f t="shared" si="89"/>
        <v>300.00468749999999</v>
      </c>
      <c r="L653" s="21">
        <f t="shared" si="85"/>
        <v>1</v>
      </c>
      <c r="M653" s="22">
        <f>SUM(G$401:G653)-SUM(H$401:H653)</f>
        <v>48371.4</v>
      </c>
      <c r="N653" s="21"/>
      <c r="O653" s="21"/>
      <c r="P653" s="21"/>
      <c r="Q653" s="21"/>
    </row>
    <row r="654" spans="4:17" hidden="1" x14ac:dyDescent="0.3">
      <c r="D654" s="22" t="str">
        <f t="shared" si="81"/>
        <v/>
      </c>
      <c r="E654" s="21">
        <f t="shared" si="86"/>
        <v>253</v>
      </c>
      <c r="F654" s="22">
        <f t="shared" si="87"/>
        <v>14100</v>
      </c>
      <c r="G654" s="24">
        <f t="shared" si="82"/>
        <v>54</v>
      </c>
      <c r="H654" s="24">
        <f t="shared" si="83"/>
        <v>1.2000000000000011</v>
      </c>
      <c r="I654" s="24">
        <f t="shared" si="88"/>
        <v>300</v>
      </c>
      <c r="J654" s="22">
        <f t="shared" si="84"/>
        <v>354</v>
      </c>
      <c r="K654" s="22">
        <f t="shared" si="89"/>
        <v>300.00459375000003</v>
      </c>
      <c r="L654" s="21">
        <f t="shared" si="85"/>
        <v>1</v>
      </c>
      <c r="M654" s="22">
        <f>SUM(G$401:G654)-SUM(H$401:H654)</f>
        <v>48424.2</v>
      </c>
      <c r="N654" s="21"/>
      <c r="O654" s="21"/>
      <c r="P654" s="21"/>
      <c r="Q654" s="21"/>
    </row>
    <row r="655" spans="4:17" hidden="1" x14ac:dyDescent="0.3">
      <c r="D655" s="22" t="str">
        <f t="shared" si="81"/>
        <v/>
      </c>
      <c r="E655" s="21">
        <f t="shared" si="86"/>
        <v>254</v>
      </c>
      <c r="F655" s="22">
        <f t="shared" si="87"/>
        <v>13800</v>
      </c>
      <c r="G655" s="24">
        <f t="shared" si="82"/>
        <v>52.875</v>
      </c>
      <c r="H655" s="24">
        <f t="shared" si="83"/>
        <v>1.1750000000000009</v>
      </c>
      <c r="I655" s="24">
        <f t="shared" si="88"/>
        <v>300</v>
      </c>
      <c r="J655" s="22">
        <f t="shared" si="84"/>
        <v>352.875</v>
      </c>
      <c r="K655" s="22">
        <f t="shared" si="89"/>
        <v>300.00450000000001</v>
      </c>
      <c r="L655" s="21">
        <f t="shared" si="85"/>
        <v>1</v>
      </c>
      <c r="M655" s="22">
        <f>SUM(G$401:G655)-SUM(H$401:H655)</f>
        <v>48475.9</v>
      </c>
      <c r="N655" s="21"/>
      <c r="O655" s="21"/>
      <c r="P655" s="21"/>
      <c r="Q655" s="21"/>
    </row>
    <row r="656" spans="4:17" hidden="1" x14ac:dyDescent="0.3">
      <c r="D656" s="22" t="str">
        <f t="shared" si="81"/>
        <v/>
      </c>
      <c r="E656" s="21">
        <f t="shared" si="86"/>
        <v>255</v>
      </c>
      <c r="F656" s="22">
        <f t="shared" si="87"/>
        <v>13500</v>
      </c>
      <c r="G656" s="24">
        <f t="shared" si="82"/>
        <v>51.75</v>
      </c>
      <c r="H656" s="24">
        <f t="shared" si="83"/>
        <v>1.150000000000001</v>
      </c>
      <c r="I656" s="24">
        <f t="shared" si="88"/>
        <v>300</v>
      </c>
      <c r="J656" s="22">
        <f t="shared" si="84"/>
        <v>351.75</v>
      </c>
      <c r="K656" s="22">
        <f t="shared" si="89"/>
        <v>300.00440624999999</v>
      </c>
      <c r="L656" s="21">
        <f t="shared" si="85"/>
        <v>1</v>
      </c>
      <c r="M656" s="22">
        <f>SUM(G$401:G656)-SUM(H$401:H656)</f>
        <v>48526.5</v>
      </c>
      <c r="N656" s="21"/>
      <c r="O656" s="21"/>
      <c r="P656" s="21"/>
      <c r="Q656" s="21"/>
    </row>
    <row r="657" spans="4:17" hidden="1" x14ac:dyDescent="0.3">
      <c r="D657" s="22" t="str">
        <f t="shared" si="81"/>
        <v/>
      </c>
      <c r="E657" s="21">
        <f t="shared" si="86"/>
        <v>256</v>
      </c>
      <c r="F657" s="22">
        <f t="shared" si="87"/>
        <v>13200</v>
      </c>
      <c r="G657" s="24">
        <f t="shared" si="82"/>
        <v>50.625</v>
      </c>
      <c r="H657" s="24">
        <f t="shared" si="83"/>
        <v>1.1250000000000011</v>
      </c>
      <c r="I657" s="24">
        <f t="shared" si="88"/>
        <v>300</v>
      </c>
      <c r="J657" s="22">
        <f t="shared" si="84"/>
        <v>350.625</v>
      </c>
      <c r="K657" s="22">
        <f t="shared" si="89"/>
        <v>300.00431250000003</v>
      </c>
      <c r="L657" s="21">
        <f t="shared" si="85"/>
        <v>1</v>
      </c>
      <c r="M657" s="22">
        <f>SUM(G$401:G657)-SUM(H$401:H657)</f>
        <v>48576</v>
      </c>
      <c r="N657" s="21"/>
      <c r="O657" s="21"/>
      <c r="P657" s="21"/>
      <c r="Q657" s="21"/>
    </row>
    <row r="658" spans="4:17" hidden="1" x14ac:dyDescent="0.3">
      <c r="D658" s="22" t="str">
        <f t="shared" ref="D658:D721" si="90">IF(E658=$F$13*$B$12,M658,"")</f>
        <v/>
      </c>
      <c r="E658" s="21">
        <f t="shared" si="86"/>
        <v>257</v>
      </c>
      <c r="F658" s="22">
        <f t="shared" si="87"/>
        <v>12900</v>
      </c>
      <c r="G658" s="24">
        <f t="shared" ref="G658:G721" si="91">IF($E658="","",$F657*$F$16/$B$12)</f>
        <v>49.5</v>
      </c>
      <c r="H658" s="24">
        <f t="shared" ref="H658:H721" si="92">IF($E658="","",$F657*$B$19/$B$12)</f>
        <v>1.100000000000001</v>
      </c>
      <c r="I658" s="24">
        <f t="shared" si="88"/>
        <v>300</v>
      </c>
      <c r="J658" s="22">
        <f t="shared" ref="J658:J721" si="93">IF($E658="","",IF($L658=0,$F657*$F$16/$B$12,F657*$F$16/$B$12+$B$405))</f>
        <v>349.5</v>
      </c>
      <c r="K658" s="22">
        <f t="shared" si="89"/>
        <v>300.00421875000001</v>
      </c>
      <c r="L658" s="21">
        <f t="shared" ref="L658:L721" si="94">IF(E658=$F$15,1,0+L657)</f>
        <v>1</v>
      </c>
      <c r="M658" s="22">
        <f>SUM(G$401:G658)-SUM(H$401:H658)</f>
        <v>48624.4</v>
      </c>
      <c r="N658" s="21"/>
      <c r="O658" s="21"/>
      <c r="P658" s="21"/>
      <c r="Q658" s="21"/>
    </row>
    <row r="659" spans="4:17" hidden="1" x14ac:dyDescent="0.3">
      <c r="D659" s="22" t="str">
        <f t="shared" si="90"/>
        <v/>
      </c>
      <c r="E659" s="21">
        <f t="shared" ref="E659:E722" si="95">IF(E658="","",IF(E658+1&lt;=$B$10,E658+1,""))</f>
        <v>258</v>
      </c>
      <c r="F659" s="22">
        <f t="shared" ref="F659:F722" si="96">IF(E659="","",F658-I659)</f>
        <v>12600</v>
      </c>
      <c r="G659" s="24">
        <f t="shared" si="91"/>
        <v>48.375</v>
      </c>
      <c r="H659" s="24">
        <f t="shared" si="92"/>
        <v>1.0750000000000008</v>
      </c>
      <c r="I659" s="24">
        <f t="shared" ref="I659:I722" si="97">IF(E659="","",J659-G659)</f>
        <v>300</v>
      </c>
      <c r="J659" s="22">
        <f t="shared" si="93"/>
        <v>348.375</v>
      </c>
      <c r="K659" s="22">
        <f t="shared" ref="K659:K722" si="98">IF($E659="","",IF($L659=0,$F658*$B$19/$B$12,G658*$B$19/$B$12+$B$405))</f>
        <v>300.00412499999999</v>
      </c>
      <c r="L659" s="21">
        <f t="shared" si="94"/>
        <v>1</v>
      </c>
      <c r="M659" s="22">
        <f>SUM(G$401:G659)-SUM(H$401:H659)</f>
        <v>48671.7</v>
      </c>
      <c r="N659" s="21"/>
      <c r="O659" s="21"/>
      <c r="P659" s="21"/>
      <c r="Q659" s="21"/>
    </row>
    <row r="660" spans="4:17" hidden="1" x14ac:dyDescent="0.3">
      <c r="D660" s="22" t="str">
        <f t="shared" si="90"/>
        <v/>
      </c>
      <c r="E660" s="21">
        <f t="shared" si="95"/>
        <v>259</v>
      </c>
      <c r="F660" s="22">
        <f t="shared" si="96"/>
        <v>12300</v>
      </c>
      <c r="G660" s="24">
        <f t="shared" si="91"/>
        <v>47.25</v>
      </c>
      <c r="H660" s="24">
        <f t="shared" si="92"/>
        <v>1.0500000000000009</v>
      </c>
      <c r="I660" s="24">
        <f t="shared" si="97"/>
        <v>300</v>
      </c>
      <c r="J660" s="22">
        <f t="shared" si="93"/>
        <v>347.25</v>
      </c>
      <c r="K660" s="22">
        <f t="shared" si="98"/>
        <v>300.00403125000003</v>
      </c>
      <c r="L660" s="21">
        <f t="shared" si="94"/>
        <v>1</v>
      </c>
      <c r="M660" s="22">
        <f>SUM(G$401:G660)-SUM(H$401:H660)</f>
        <v>48717.9</v>
      </c>
      <c r="N660" s="21"/>
      <c r="O660" s="21"/>
      <c r="P660" s="21"/>
      <c r="Q660" s="21"/>
    </row>
    <row r="661" spans="4:17" hidden="1" x14ac:dyDescent="0.3">
      <c r="D661" s="22" t="str">
        <f t="shared" si="90"/>
        <v/>
      </c>
      <c r="E661" s="21">
        <f t="shared" si="95"/>
        <v>260</v>
      </c>
      <c r="F661" s="22">
        <f t="shared" si="96"/>
        <v>12000</v>
      </c>
      <c r="G661" s="24">
        <f t="shared" si="91"/>
        <v>46.125</v>
      </c>
      <c r="H661" s="24">
        <f t="shared" si="92"/>
        <v>1.025000000000001</v>
      </c>
      <c r="I661" s="24">
        <f t="shared" si="97"/>
        <v>300</v>
      </c>
      <c r="J661" s="22">
        <f t="shared" si="93"/>
        <v>346.125</v>
      </c>
      <c r="K661" s="22">
        <f t="shared" si="98"/>
        <v>300.00393750000001</v>
      </c>
      <c r="L661" s="21">
        <f t="shared" si="94"/>
        <v>1</v>
      </c>
      <c r="M661" s="22">
        <f>SUM(G$401:G661)-SUM(H$401:H661)</f>
        <v>48763</v>
      </c>
      <c r="N661" s="21"/>
      <c r="O661" s="21"/>
      <c r="P661" s="21"/>
      <c r="Q661" s="21"/>
    </row>
    <row r="662" spans="4:17" hidden="1" x14ac:dyDescent="0.3">
      <c r="D662" s="22" t="str">
        <f t="shared" si="90"/>
        <v/>
      </c>
      <c r="E662" s="21">
        <f t="shared" si="95"/>
        <v>261</v>
      </c>
      <c r="F662" s="22">
        <f t="shared" si="96"/>
        <v>11700</v>
      </c>
      <c r="G662" s="24">
        <f t="shared" si="91"/>
        <v>45</v>
      </c>
      <c r="H662" s="24">
        <f t="shared" si="92"/>
        <v>1.0000000000000009</v>
      </c>
      <c r="I662" s="24">
        <f t="shared" si="97"/>
        <v>300</v>
      </c>
      <c r="J662" s="22">
        <f t="shared" si="93"/>
        <v>345</v>
      </c>
      <c r="K662" s="22">
        <f t="shared" si="98"/>
        <v>300.00384374999999</v>
      </c>
      <c r="L662" s="21">
        <f t="shared" si="94"/>
        <v>1</v>
      </c>
      <c r="M662" s="22">
        <f>SUM(G$401:G662)-SUM(H$401:H662)</f>
        <v>48807</v>
      </c>
      <c r="N662" s="21"/>
      <c r="O662" s="21"/>
      <c r="P662" s="21"/>
      <c r="Q662" s="21"/>
    </row>
    <row r="663" spans="4:17" hidden="1" x14ac:dyDescent="0.3">
      <c r="D663" s="22" t="str">
        <f t="shared" si="90"/>
        <v/>
      </c>
      <c r="E663" s="21">
        <f t="shared" si="95"/>
        <v>262</v>
      </c>
      <c r="F663" s="22">
        <f t="shared" si="96"/>
        <v>11400</v>
      </c>
      <c r="G663" s="24">
        <f t="shared" si="91"/>
        <v>43.875</v>
      </c>
      <c r="H663" s="24">
        <f t="shared" si="92"/>
        <v>0.97500000000000087</v>
      </c>
      <c r="I663" s="24">
        <f t="shared" si="97"/>
        <v>300</v>
      </c>
      <c r="J663" s="22">
        <f t="shared" si="93"/>
        <v>343.875</v>
      </c>
      <c r="K663" s="22">
        <f t="shared" si="98"/>
        <v>300.00375000000003</v>
      </c>
      <c r="L663" s="21">
        <f t="shared" si="94"/>
        <v>1</v>
      </c>
      <c r="M663" s="22">
        <f>SUM(G$401:G663)-SUM(H$401:H663)</f>
        <v>48849.9</v>
      </c>
      <c r="N663" s="21"/>
      <c r="O663" s="21"/>
      <c r="P663" s="21"/>
      <c r="Q663" s="21"/>
    </row>
    <row r="664" spans="4:17" hidden="1" x14ac:dyDescent="0.3">
      <c r="D664" s="22" t="str">
        <f t="shared" si="90"/>
        <v/>
      </c>
      <c r="E664" s="21">
        <f t="shared" si="95"/>
        <v>263</v>
      </c>
      <c r="F664" s="22">
        <f t="shared" si="96"/>
        <v>11100</v>
      </c>
      <c r="G664" s="24">
        <f t="shared" si="91"/>
        <v>42.75</v>
      </c>
      <c r="H664" s="24">
        <f t="shared" si="92"/>
        <v>0.95000000000000073</v>
      </c>
      <c r="I664" s="24">
        <f t="shared" si="97"/>
        <v>300</v>
      </c>
      <c r="J664" s="22">
        <f t="shared" si="93"/>
        <v>342.75</v>
      </c>
      <c r="K664" s="22">
        <f t="shared" si="98"/>
        <v>300.00365625000001</v>
      </c>
      <c r="L664" s="21">
        <f t="shared" si="94"/>
        <v>1</v>
      </c>
      <c r="M664" s="22">
        <f>SUM(G$401:G664)-SUM(H$401:H664)</f>
        <v>48891.7</v>
      </c>
      <c r="N664" s="21"/>
      <c r="O664" s="21"/>
      <c r="P664" s="21"/>
      <c r="Q664" s="21"/>
    </row>
    <row r="665" spans="4:17" hidden="1" x14ac:dyDescent="0.3">
      <c r="D665" s="22" t="str">
        <f t="shared" si="90"/>
        <v/>
      </c>
      <c r="E665" s="21">
        <f t="shared" si="95"/>
        <v>264</v>
      </c>
      <c r="F665" s="22">
        <f t="shared" si="96"/>
        <v>10800</v>
      </c>
      <c r="G665" s="24">
        <f t="shared" si="91"/>
        <v>41.625</v>
      </c>
      <c r="H665" s="24">
        <f t="shared" si="92"/>
        <v>0.92500000000000082</v>
      </c>
      <c r="I665" s="24">
        <f t="shared" si="97"/>
        <v>300</v>
      </c>
      <c r="J665" s="22">
        <f t="shared" si="93"/>
        <v>341.625</v>
      </c>
      <c r="K665" s="22">
        <f t="shared" si="98"/>
        <v>300.00356249999999</v>
      </c>
      <c r="L665" s="21">
        <f t="shared" si="94"/>
        <v>1</v>
      </c>
      <c r="M665" s="22">
        <f>SUM(G$401:G665)-SUM(H$401:H665)</f>
        <v>48932.4</v>
      </c>
      <c r="N665" s="21"/>
      <c r="O665" s="21"/>
      <c r="P665" s="21"/>
      <c r="Q665" s="21"/>
    </row>
    <row r="666" spans="4:17" hidden="1" x14ac:dyDescent="0.3">
      <c r="D666" s="22" t="str">
        <f t="shared" si="90"/>
        <v/>
      </c>
      <c r="E666" s="21">
        <f t="shared" si="95"/>
        <v>265</v>
      </c>
      <c r="F666" s="22">
        <f t="shared" si="96"/>
        <v>10500</v>
      </c>
      <c r="G666" s="24">
        <f t="shared" si="91"/>
        <v>40.5</v>
      </c>
      <c r="H666" s="24">
        <f t="shared" si="92"/>
        <v>0.9000000000000008</v>
      </c>
      <c r="I666" s="24">
        <f t="shared" si="97"/>
        <v>300</v>
      </c>
      <c r="J666" s="22">
        <f t="shared" si="93"/>
        <v>340.5</v>
      </c>
      <c r="K666" s="22">
        <f t="shared" si="98"/>
        <v>300.00346875000002</v>
      </c>
      <c r="L666" s="21">
        <f t="shared" si="94"/>
        <v>1</v>
      </c>
      <c r="M666" s="22">
        <f>SUM(G$401:G666)-SUM(H$401:H666)</f>
        <v>48972</v>
      </c>
      <c r="N666" s="21"/>
      <c r="O666" s="21"/>
      <c r="P666" s="21"/>
      <c r="Q666" s="21"/>
    </row>
    <row r="667" spans="4:17" hidden="1" x14ac:dyDescent="0.3">
      <c r="D667" s="22" t="str">
        <f t="shared" si="90"/>
        <v/>
      </c>
      <c r="E667" s="21">
        <f t="shared" si="95"/>
        <v>266</v>
      </c>
      <c r="F667" s="22">
        <f t="shared" si="96"/>
        <v>10200</v>
      </c>
      <c r="G667" s="24">
        <f t="shared" si="91"/>
        <v>39.375</v>
      </c>
      <c r="H667" s="24">
        <f t="shared" si="92"/>
        <v>0.87500000000000078</v>
      </c>
      <c r="I667" s="24">
        <f t="shared" si="97"/>
        <v>300</v>
      </c>
      <c r="J667" s="22">
        <f t="shared" si="93"/>
        <v>339.375</v>
      </c>
      <c r="K667" s="22">
        <f t="shared" si="98"/>
        <v>300.00337500000001</v>
      </c>
      <c r="L667" s="21">
        <f t="shared" si="94"/>
        <v>1</v>
      </c>
      <c r="M667" s="22">
        <f>SUM(G$401:G667)-SUM(H$401:H667)</f>
        <v>49010.5</v>
      </c>
      <c r="N667" s="21"/>
      <c r="O667" s="21"/>
      <c r="P667" s="21"/>
      <c r="Q667" s="21"/>
    </row>
    <row r="668" spans="4:17" hidden="1" x14ac:dyDescent="0.3">
      <c r="D668" s="22" t="str">
        <f t="shared" si="90"/>
        <v/>
      </c>
      <c r="E668" s="21">
        <f t="shared" si="95"/>
        <v>267</v>
      </c>
      <c r="F668" s="22">
        <f t="shared" si="96"/>
        <v>9900</v>
      </c>
      <c r="G668" s="24">
        <f t="shared" si="91"/>
        <v>38.25</v>
      </c>
      <c r="H668" s="24">
        <f t="shared" si="92"/>
        <v>0.85000000000000087</v>
      </c>
      <c r="I668" s="24">
        <f t="shared" si="97"/>
        <v>300</v>
      </c>
      <c r="J668" s="22">
        <f t="shared" si="93"/>
        <v>338.25</v>
      </c>
      <c r="K668" s="22">
        <f t="shared" si="98"/>
        <v>300.00328124999999</v>
      </c>
      <c r="L668" s="21">
        <f t="shared" si="94"/>
        <v>1</v>
      </c>
      <c r="M668" s="22">
        <f>SUM(G$401:G668)-SUM(H$401:H668)</f>
        <v>49047.9</v>
      </c>
      <c r="N668" s="21"/>
      <c r="O668" s="21"/>
      <c r="P668" s="21"/>
      <c r="Q668" s="21"/>
    </row>
    <row r="669" spans="4:17" hidden="1" x14ac:dyDescent="0.3">
      <c r="D669" s="22" t="str">
        <f t="shared" si="90"/>
        <v/>
      </c>
      <c r="E669" s="21">
        <f t="shared" si="95"/>
        <v>268</v>
      </c>
      <c r="F669" s="22">
        <f t="shared" si="96"/>
        <v>9600</v>
      </c>
      <c r="G669" s="24">
        <f t="shared" si="91"/>
        <v>37.125</v>
      </c>
      <c r="H669" s="24">
        <f t="shared" si="92"/>
        <v>0.82500000000000073</v>
      </c>
      <c r="I669" s="24">
        <f t="shared" si="97"/>
        <v>300</v>
      </c>
      <c r="J669" s="22">
        <f t="shared" si="93"/>
        <v>337.125</v>
      </c>
      <c r="K669" s="22">
        <f t="shared" si="98"/>
        <v>300.00318750000002</v>
      </c>
      <c r="L669" s="21">
        <f t="shared" si="94"/>
        <v>1</v>
      </c>
      <c r="M669" s="22">
        <f>SUM(G$401:G669)-SUM(H$401:H669)</f>
        <v>49084.2</v>
      </c>
      <c r="N669" s="21"/>
      <c r="O669" s="21"/>
      <c r="P669" s="21"/>
      <c r="Q669" s="21"/>
    </row>
    <row r="670" spans="4:17" hidden="1" x14ac:dyDescent="0.3">
      <c r="D670" s="22" t="str">
        <f t="shared" si="90"/>
        <v/>
      </c>
      <c r="E670" s="21">
        <f t="shared" si="95"/>
        <v>269</v>
      </c>
      <c r="F670" s="22">
        <f t="shared" si="96"/>
        <v>9300</v>
      </c>
      <c r="G670" s="24">
        <f t="shared" si="91"/>
        <v>36</v>
      </c>
      <c r="H670" s="24">
        <f t="shared" si="92"/>
        <v>0.80000000000000071</v>
      </c>
      <c r="I670" s="24">
        <f t="shared" si="97"/>
        <v>300</v>
      </c>
      <c r="J670" s="22">
        <f t="shared" si="93"/>
        <v>336</v>
      </c>
      <c r="K670" s="22">
        <f t="shared" si="98"/>
        <v>300.00309375000001</v>
      </c>
      <c r="L670" s="21">
        <f t="shared" si="94"/>
        <v>1</v>
      </c>
      <c r="M670" s="22">
        <f>SUM(G$401:G670)-SUM(H$401:H670)</f>
        <v>49119.4</v>
      </c>
      <c r="N670" s="21"/>
      <c r="O670" s="21"/>
      <c r="P670" s="21"/>
      <c r="Q670" s="21"/>
    </row>
    <row r="671" spans="4:17" hidden="1" x14ac:dyDescent="0.3">
      <c r="D671" s="22" t="str">
        <f t="shared" si="90"/>
        <v/>
      </c>
      <c r="E671" s="21">
        <f t="shared" si="95"/>
        <v>270</v>
      </c>
      <c r="F671" s="22">
        <f t="shared" si="96"/>
        <v>9000</v>
      </c>
      <c r="G671" s="24">
        <f t="shared" si="91"/>
        <v>34.875</v>
      </c>
      <c r="H671" s="24">
        <f t="shared" si="92"/>
        <v>0.77500000000000069</v>
      </c>
      <c r="I671" s="24">
        <f t="shared" si="97"/>
        <v>300</v>
      </c>
      <c r="J671" s="22">
        <f t="shared" si="93"/>
        <v>334.875</v>
      </c>
      <c r="K671" s="22">
        <f t="shared" si="98"/>
        <v>300.00299999999999</v>
      </c>
      <c r="L671" s="21">
        <f t="shared" si="94"/>
        <v>1</v>
      </c>
      <c r="M671" s="22">
        <f>SUM(G$401:G671)-SUM(H$401:H671)</f>
        <v>49153.5</v>
      </c>
      <c r="N671" s="21"/>
      <c r="O671" s="21"/>
      <c r="P671" s="21"/>
      <c r="Q671" s="21"/>
    </row>
    <row r="672" spans="4:17" hidden="1" x14ac:dyDescent="0.3">
      <c r="D672" s="22" t="str">
        <f t="shared" si="90"/>
        <v/>
      </c>
      <c r="E672" s="21">
        <f t="shared" si="95"/>
        <v>271</v>
      </c>
      <c r="F672" s="22">
        <f t="shared" si="96"/>
        <v>8700</v>
      </c>
      <c r="G672" s="24">
        <f t="shared" si="91"/>
        <v>33.75</v>
      </c>
      <c r="H672" s="24">
        <f t="shared" si="92"/>
        <v>0.75000000000000056</v>
      </c>
      <c r="I672" s="24">
        <f t="shared" si="97"/>
        <v>300</v>
      </c>
      <c r="J672" s="22">
        <f t="shared" si="93"/>
        <v>333.75</v>
      </c>
      <c r="K672" s="22">
        <f t="shared" si="98"/>
        <v>300.00290625000002</v>
      </c>
      <c r="L672" s="21">
        <f t="shared" si="94"/>
        <v>1</v>
      </c>
      <c r="M672" s="22">
        <f>SUM(G$401:G672)-SUM(H$401:H672)</f>
        <v>49186.5</v>
      </c>
      <c r="N672" s="21"/>
      <c r="O672" s="21"/>
      <c r="P672" s="21"/>
      <c r="Q672" s="21"/>
    </row>
    <row r="673" spans="4:17" hidden="1" x14ac:dyDescent="0.3">
      <c r="D673" s="22" t="str">
        <f t="shared" si="90"/>
        <v/>
      </c>
      <c r="E673" s="21">
        <f t="shared" si="95"/>
        <v>272</v>
      </c>
      <c r="F673" s="22">
        <f t="shared" si="96"/>
        <v>8400</v>
      </c>
      <c r="G673" s="24">
        <f t="shared" si="91"/>
        <v>32.625</v>
      </c>
      <c r="H673" s="24">
        <f t="shared" si="92"/>
        <v>0.72500000000000064</v>
      </c>
      <c r="I673" s="24">
        <f t="shared" si="97"/>
        <v>300</v>
      </c>
      <c r="J673" s="22">
        <f t="shared" si="93"/>
        <v>332.625</v>
      </c>
      <c r="K673" s="22">
        <f t="shared" si="98"/>
        <v>300.0028125</v>
      </c>
      <c r="L673" s="21">
        <f t="shared" si="94"/>
        <v>1</v>
      </c>
      <c r="M673" s="22">
        <f>SUM(G$401:G673)-SUM(H$401:H673)</f>
        <v>49218.400000000001</v>
      </c>
      <c r="N673" s="21"/>
      <c r="O673" s="21"/>
      <c r="P673" s="21"/>
      <c r="Q673" s="21"/>
    </row>
    <row r="674" spans="4:17" hidden="1" x14ac:dyDescent="0.3">
      <c r="D674" s="22" t="str">
        <f t="shared" si="90"/>
        <v/>
      </c>
      <c r="E674" s="21">
        <f t="shared" si="95"/>
        <v>273</v>
      </c>
      <c r="F674" s="22">
        <f t="shared" si="96"/>
        <v>8100</v>
      </c>
      <c r="G674" s="24">
        <f t="shared" si="91"/>
        <v>31.5</v>
      </c>
      <c r="H674" s="24">
        <f t="shared" si="92"/>
        <v>0.70000000000000062</v>
      </c>
      <c r="I674" s="24">
        <f t="shared" si="97"/>
        <v>300</v>
      </c>
      <c r="J674" s="22">
        <f t="shared" si="93"/>
        <v>331.5</v>
      </c>
      <c r="K674" s="22">
        <f t="shared" si="98"/>
        <v>300.00271874999999</v>
      </c>
      <c r="L674" s="21">
        <f t="shared" si="94"/>
        <v>1</v>
      </c>
      <c r="M674" s="22">
        <f>SUM(G$401:G674)-SUM(H$401:H674)</f>
        <v>49249.2</v>
      </c>
      <c r="N674" s="21"/>
      <c r="O674" s="21"/>
      <c r="P674" s="21"/>
      <c r="Q674" s="21"/>
    </row>
    <row r="675" spans="4:17" hidden="1" x14ac:dyDescent="0.3">
      <c r="D675" s="22" t="str">
        <f t="shared" si="90"/>
        <v/>
      </c>
      <c r="E675" s="21">
        <f t="shared" si="95"/>
        <v>274</v>
      </c>
      <c r="F675" s="22">
        <f t="shared" si="96"/>
        <v>7800</v>
      </c>
      <c r="G675" s="24">
        <f t="shared" si="91"/>
        <v>30.375</v>
      </c>
      <c r="H675" s="24">
        <f t="shared" si="92"/>
        <v>0.6750000000000006</v>
      </c>
      <c r="I675" s="24">
        <f t="shared" si="97"/>
        <v>300</v>
      </c>
      <c r="J675" s="22">
        <f t="shared" si="93"/>
        <v>330.375</v>
      </c>
      <c r="K675" s="22">
        <f t="shared" si="98"/>
        <v>300.00262500000002</v>
      </c>
      <c r="L675" s="21">
        <f t="shared" si="94"/>
        <v>1</v>
      </c>
      <c r="M675" s="22">
        <f>SUM(G$401:G675)-SUM(H$401:H675)</f>
        <v>49278.9</v>
      </c>
      <c r="N675" s="21"/>
      <c r="O675" s="21"/>
      <c r="P675" s="21"/>
      <c r="Q675" s="21"/>
    </row>
    <row r="676" spans="4:17" hidden="1" x14ac:dyDescent="0.3">
      <c r="D676" s="22" t="str">
        <f t="shared" si="90"/>
        <v/>
      </c>
      <c r="E676" s="21">
        <f t="shared" si="95"/>
        <v>275</v>
      </c>
      <c r="F676" s="22">
        <f t="shared" si="96"/>
        <v>7500</v>
      </c>
      <c r="G676" s="24">
        <f t="shared" si="91"/>
        <v>29.25</v>
      </c>
      <c r="H676" s="24">
        <f t="shared" si="92"/>
        <v>0.65000000000000058</v>
      </c>
      <c r="I676" s="24">
        <f t="shared" si="97"/>
        <v>300</v>
      </c>
      <c r="J676" s="22">
        <f t="shared" si="93"/>
        <v>329.25</v>
      </c>
      <c r="K676" s="22">
        <f t="shared" si="98"/>
        <v>300.00253125</v>
      </c>
      <c r="L676" s="21">
        <f t="shared" si="94"/>
        <v>1</v>
      </c>
      <c r="M676" s="22">
        <f>SUM(G$401:G676)-SUM(H$401:H676)</f>
        <v>49307.5</v>
      </c>
      <c r="N676" s="21"/>
      <c r="O676" s="21"/>
      <c r="P676" s="21"/>
      <c r="Q676" s="21"/>
    </row>
    <row r="677" spans="4:17" hidden="1" x14ac:dyDescent="0.3">
      <c r="D677" s="22" t="str">
        <f t="shared" si="90"/>
        <v/>
      </c>
      <c r="E677" s="21">
        <f t="shared" si="95"/>
        <v>276</v>
      </c>
      <c r="F677" s="22">
        <f t="shared" si="96"/>
        <v>7200</v>
      </c>
      <c r="G677" s="24">
        <f t="shared" si="91"/>
        <v>28.125</v>
      </c>
      <c r="H677" s="24">
        <f t="shared" si="92"/>
        <v>0.62500000000000056</v>
      </c>
      <c r="I677" s="24">
        <f t="shared" si="97"/>
        <v>300</v>
      </c>
      <c r="J677" s="22">
        <f t="shared" si="93"/>
        <v>328.125</v>
      </c>
      <c r="K677" s="22">
        <f t="shared" si="98"/>
        <v>300.00243749999998</v>
      </c>
      <c r="L677" s="21">
        <f t="shared" si="94"/>
        <v>1</v>
      </c>
      <c r="M677" s="22">
        <f>SUM(G$401:G677)-SUM(H$401:H677)</f>
        <v>49335</v>
      </c>
      <c r="N677" s="21"/>
      <c r="O677" s="21"/>
      <c r="P677" s="21"/>
      <c r="Q677" s="21"/>
    </row>
    <row r="678" spans="4:17" hidden="1" x14ac:dyDescent="0.3">
      <c r="D678" s="22" t="str">
        <f t="shared" si="90"/>
        <v/>
      </c>
      <c r="E678" s="21">
        <f t="shared" si="95"/>
        <v>277</v>
      </c>
      <c r="F678" s="22">
        <f t="shared" si="96"/>
        <v>6900</v>
      </c>
      <c r="G678" s="24">
        <f t="shared" si="91"/>
        <v>27</v>
      </c>
      <c r="H678" s="24">
        <f t="shared" si="92"/>
        <v>0.60000000000000053</v>
      </c>
      <c r="I678" s="24">
        <f t="shared" si="97"/>
        <v>300</v>
      </c>
      <c r="J678" s="22">
        <f t="shared" si="93"/>
        <v>327</v>
      </c>
      <c r="K678" s="22">
        <f t="shared" si="98"/>
        <v>300.00234375000002</v>
      </c>
      <c r="L678" s="21">
        <f t="shared" si="94"/>
        <v>1</v>
      </c>
      <c r="M678" s="22">
        <f>SUM(G$401:G678)-SUM(H$401:H678)</f>
        <v>49361.4</v>
      </c>
      <c r="N678" s="21"/>
      <c r="O678" s="21"/>
      <c r="P678" s="21"/>
      <c r="Q678" s="21"/>
    </row>
    <row r="679" spans="4:17" hidden="1" x14ac:dyDescent="0.3">
      <c r="D679" s="22" t="str">
        <f t="shared" si="90"/>
        <v/>
      </c>
      <c r="E679" s="21">
        <f t="shared" si="95"/>
        <v>278</v>
      </c>
      <c r="F679" s="22">
        <f t="shared" si="96"/>
        <v>6600</v>
      </c>
      <c r="G679" s="24">
        <f t="shared" si="91"/>
        <v>25.875</v>
      </c>
      <c r="H679" s="24">
        <f t="shared" si="92"/>
        <v>0.57500000000000051</v>
      </c>
      <c r="I679" s="24">
        <f t="shared" si="97"/>
        <v>300</v>
      </c>
      <c r="J679" s="22">
        <f t="shared" si="93"/>
        <v>325.875</v>
      </c>
      <c r="K679" s="22">
        <f t="shared" si="98"/>
        <v>300.00225</v>
      </c>
      <c r="L679" s="21">
        <f t="shared" si="94"/>
        <v>1</v>
      </c>
      <c r="M679" s="22">
        <f>SUM(G$401:G679)-SUM(H$401:H679)</f>
        <v>49386.7</v>
      </c>
      <c r="N679" s="21"/>
      <c r="O679" s="21"/>
      <c r="P679" s="21"/>
      <c r="Q679" s="21"/>
    </row>
    <row r="680" spans="4:17" hidden="1" x14ac:dyDescent="0.3">
      <c r="D680" s="22" t="str">
        <f t="shared" si="90"/>
        <v/>
      </c>
      <c r="E680" s="21">
        <f t="shared" si="95"/>
        <v>279</v>
      </c>
      <c r="F680" s="22">
        <f t="shared" si="96"/>
        <v>6300</v>
      </c>
      <c r="G680" s="24">
        <f t="shared" si="91"/>
        <v>24.75</v>
      </c>
      <c r="H680" s="24">
        <f t="shared" si="92"/>
        <v>0.55000000000000049</v>
      </c>
      <c r="I680" s="24">
        <f t="shared" si="97"/>
        <v>300</v>
      </c>
      <c r="J680" s="22">
        <f t="shared" si="93"/>
        <v>324.75</v>
      </c>
      <c r="K680" s="22">
        <f t="shared" si="98"/>
        <v>300.00215624999998</v>
      </c>
      <c r="L680" s="21">
        <f t="shared" si="94"/>
        <v>1</v>
      </c>
      <c r="M680" s="22">
        <f>SUM(G$401:G680)-SUM(H$401:H680)</f>
        <v>49410.9</v>
      </c>
      <c r="N680" s="21"/>
      <c r="O680" s="21"/>
      <c r="P680" s="21"/>
      <c r="Q680" s="21"/>
    </row>
    <row r="681" spans="4:17" hidden="1" x14ac:dyDescent="0.3">
      <c r="D681" s="22" t="str">
        <f t="shared" si="90"/>
        <v/>
      </c>
      <c r="E681" s="21">
        <f t="shared" si="95"/>
        <v>280</v>
      </c>
      <c r="F681" s="22">
        <f t="shared" si="96"/>
        <v>6000</v>
      </c>
      <c r="G681" s="24">
        <f t="shared" si="91"/>
        <v>23.625</v>
      </c>
      <c r="H681" s="24">
        <f t="shared" si="92"/>
        <v>0.52500000000000047</v>
      </c>
      <c r="I681" s="24">
        <f t="shared" si="97"/>
        <v>300</v>
      </c>
      <c r="J681" s="22">
        <f t="shared" si="93"/>
        <v>323.625</v>
      </c>
      <c r="K681" s="22">
        <f t="shared" si="98"/>
        <v>300.00206250000002</v>
      </c>
      <c r="L681" s="21">
        <f t="shared" si="94"/>
        <v>1</v>
      </c>
      <c r="M681" s="22">
        <f>SUM(G$401:G681)-SUM(H$401:H681)</f>
        <v>49434</v>
      </c>
      <c r="N681" s="21"/>
      <c r="O681" s="21"/>
      <c r="P681" s="21"/>
      <c r="Q681" s="21"/>
    </row>
    <row r="682" spans="4:17" hidden="1" x14ac:dyDescent="0.3">
      <c r="D682" s="22" t="str">
        <f t="shared" si="90"/>
        <v/>
      </c>
      <c r="E682" s="21">
        <f t="shared" si="95"/>
        <v>281</v>
      </c>
      <c r="F682" s="22">
        <f t="shared" si="96"/>
        <v>5700</v>
      </c>
      <c r="G682" s="24">
        <f t="shared" si="91"/>
        <v>22.5</v>
      </c>
      <c r="H682" s="24">
        <f t="shared" si="92"/>
        <v>0.50000000000000044</v>
      </c>
      <c r="I682" s="24">
        <f t="shared" si="97"/>
        <v>300</v>
      </c>
      <c r="J682" s="22">
        <f t="shared" si="93"/>
        <v>322.5</v>
      </c>
      <c r="K682" s="22">
        <f t="shared" si="98"/>
        <v>300.00196875</v>
      </c>
      <c r="L682" s="21">
        <f t="shared" si="94"/>
        <v>1</v>
      </c>
      <c r="M682" s="22">
        <f>SUM(G$401:G682)-SUM(H$401:H682)</f>
        <v>49456</v>
      </c>
      <c r="N682" s="21"/>
      <c r="O682" s="21"/>
      <c r="P682" s="21"/>
      <c r="Q682" s="21"/>
    </row>
    <row r="683" spans="4:17" hidden="1" x14ac:dyDescent="0.3">
      <c r="D683" s="22" t="str">
        <f t="shared" si="90"/>
        <v/>
      </c>
      <c r="E683" s="21">
        <f t="shared" si="95"/>
        <v>282</v>
      </c>
      <c r="F683" s="22">
        <f t="shared" si="96"/>
        <v>5400</v>
      </c>
      <c r="G683" s="24">
        <f t="shared" si="91"/>
        <v>21.375</v>
      </c>
      <c r="H683" s="24">
        <f t="shared" si="92"/>
        <v>0.47500000000000037</v>
      </c>
      <c r="I683" s="24">
        <f t="shared" si="97"/>
        <v>300</v>
      </c>
      <c r="J683" s="22">
        <f t="shared" si="93"/>
        <v>321.375</v>
      </c>
      <c r="K683" s="22">
        <f t="shared" si="98"/>
        <v>300.00187499999998</v>
      </c>
      <c r="L683" s="21">
        <f t="shared" si="94"/>
        <v>1</v>
      </c>
      <c r="M683" s="22">
        <f>SUM(G$401:G683)-SUM(H$401:H683)</f>
        <v>49476.9</v>
      </c>
      <c r="N683" s="21"/>
      <c r="O683" s="21"/>
      <c r="P683" s="21"/>
      <c r="Q683" s="21"/>
    </row>
    <row r="684" spans="4:17" hidden="1" x14ac:dyDescent="0.3">
      <c r="D684" s="22" t="str">
        <f t="shared" si="90"/>
        <v/>
      </c>
      <c r="E684" s="21">
        <f t="shared" si="95"/>
        <v>283</v>
      </c>
      <c r="F684" s="22">
        <f t="shared" si="96"/>
        <v>5100</v>
      </c>
      <c r="G684" s="24">
        <f t="shared" si="91"/>
        <v>20.25</v>
      </c>
      <c r="H684" s="24">
        <f t="shared" si="92"/>
        <v>0.4500000000000004</v>
      </c>
      <c r="I684" s="24">
        <f t="shared" si="97"/>
        <v>300</v>
      </c>
      <c r="J684" s="22">
        <f t="shared" si="93"/>
        <v>320.25</v>
      </c>
      <c r="K684" s="22">
        <f t="shared" si="98"/>
        <v>300.00178125000002</v>
      </c>
      <c r="L684" s="21">
        <f t="shared" si="94"/>
        <v>1</v>
      </c>
      <c r="M684" s="22">
        <f>SUM(G$401:G684)-SUM(H$401:H684)</f>
        <v>49496.7</v>
      </c>
      <c r="N684" s="21"/>
      <c r="O684" s="21"/>
      <c r="P684" s="21"/>
      <c r="Q684" s="21"/>
    </row>
    <row r="685" spans="4:17" hidden="1" x14ac:dyDescent="0.3">
      <c r="D685" s="22" t="str">
        <f t="shared" si="90"/>
        <v/>
      </c>
      <c r="E685" s="21">
        <f t="shared" si="95"/>
        <v>284</v>
      </c>
      <c r="F685" s="22">
        <f t="shared" si="96"/>
        <v>4800</v>
      </c>
      <c r="G685" s="24">
        <f t="shared" si="91"/>
        <v>19.125</v>
      </c>
      <c r="H685" s="24">
        <f t="shared" si="92"/>
        <v>0.42500000000000043</v>
      </c>
      <c r="I685" s="24">
        <f t="shared" si="97"/>
        <v>300</v>
      </c>
      <c r="J685" s="22">
        <f t="shared" si="93"/>
        <v>319.125</v>
      </c>
      <c r="K685" s="22">
        <f t="shared" si="98"/>
        <v>300.0016875</v>
      </c>
      <c r="L685" s="21">
        <f t="shared" si="94"/>
        <v>1</v>
      </c>
      <c r="M685" s="22">
        <f>SUM(G$401:G685)-SUM(H$401:H685)</f>
        <v>49515.4</v>
      </c>
      <c r="N685" s="21"/>
      <c r="O685" s="21"/>
      <c r="P685" s="21"/>
      <c r="Q685" s="21"/>
    </row>
    <row r="686" spans="4:17" hidden="1" x14ac:dyDescent="0.3">
      <c r="D686" s="22" t="str">
        <f t="shared" si="90"/>
        <v/>
      </c>
      <c r="E686" s="21">
        <f t="shared" si="95"/>
        <v>285</v>
      </c>
      <c r="F686" s="22">
        <f t="shared" si="96"/>
        <v>4500</v>
      </c>
      <c r="G686" s="24">
        <f t="shared" si="91"/>
        <v>18</v>
      </c>
      <c r="H686" s="24">
        <f t="shared" si="92"/>
        <v>0.40000000000000036</v>
      </c>
      <c r="I686" s="24">
        <f t="shared" si="97"/>
        <v>300</v>
      </c>
      <c r="J686" s="22">
        <f t="shared" si="93"/>
        <v>318</v>
      </c>
      <c r="K686" s="22">
        <f t="shared" si="98"/>
        <v>300.00159374999998</v>
      </c>
      <c r="L686" s="21">
        <f t="shared" si="94"/>
        <v>1</v>
      </c>
      <c r="M686" s="22">
        <f>SUM(G$401:G686)-SUM(H$401:H686)</f>
        <v>49533</v>
      </c>
      <c r="N686" s="21"/>
      <c r="O686" s="21"/>
      <c r="P686" s="21"/>
      <c r="Q686" s="21"/>
    </row>
    <row r="687" spans="4:17" hidden="1" x14ac:dyDescent="0.3">
      <c r="D687" s="22" t="str">
        <f t="shared" si="90"/>
        <v/>
      </c>
      <c r="E687" s="21">
        <f t="shared" si="95"/>
        <v>286</v>
      </c>
      <c r="F687" s="22">
        <f t="shared" si="96"/>
        <v>4200</v>
      </c>
      <c r="G687" s="24">
        <f t="shared" si="91"/>
        <v>16.875</v>
      </c>
      <c r="H687" s="24">
        <f t="shared" si="92"/>
        <v>0.37500000000000028</v>
      </c>
      <c r="I687" s="24">
        <f t="shared" si="97"/>
        <v>300</v>
      </c>
      <c r="J687" s="22">
        <f t="shared" si="93"/>
        <v>316.875</v>
      </c>
      <c r="K687" s="22">
        <f t="shared" si="98"/>
        <v>300.00150000000002</v>
      </c>
      <c r="L687" s="21">
        <f t="shared" si="94"/>
        <v>1</v>
      </c>
      <c r="M687" s="22">
        <f>SUM(G$401:G687)-SUM(H$401:H687)</f>
        <v>49549.5</v>
      </c>
      <c r="N687" s="21"/>
      <c r="O687" s="21"/>
      <c r="P687" s="21"/>
      <c r="Q687" s="21"/>
    </row>
    <row r="688" spans="4:17" hidden="1" x14ac:dyDescent="0.3">
      <c r="D688" s="22" t="str">
        <f t="shared" si="90"/>
        <v/>
      </c>
      <c r="E688" s="21">
        <f t="shared" si="95"/>
        <v>287</v>
      </c>
      <c r="F688" s="22">
        <f t="shared" si="96"/>
        <v>3900</v>
      </c>
      <c r="G688" s="24">
        <f t="shared" si="91"/>
        <v>15.75</v>
      </c>
      <c r="H688" s="24">
        <f t="shared" si="92"/>
        <v>0.35000000000000031</v>
      </c>
      <c r="I688" s="24">
        <f t="shared" si="97"/>
        <v>300</v>
      </c>
      <c r="J688" s="22">
        <f t="shared" si="93"/>
        <v>315.75</v>
      </c>
      <c r="K688" s="22">
        <f t="shared" si="98"/>
        <v>300.00140625</v>
      </c>
      <c r="L688" s="21">
        <f t="shared" si="94"/>
        <v>1</v>
      </c>
      <c r="M688" s="22">
        <f>SUM(G$401:G688)-SUM(H$401:H688)</f>
        <v>49564.9</v>
      </c>
      <c r="N688" s="21"/>
      <c r="O688" s="21"/>
      <c r="P688" s="21"/>
      <c r="Q688" s="21"/>
    </row>
    <row r="689" spans="4:17" hidden="1" x14ac:dyDescent="0.3">
      <c r="D689" s="22" t="str">
        <f t="shared" si="90"/>
        <v/>
      </c>
      <c r="E689" s="21">
        <f t="shared" si="95"/>
        <v>288</v>
      </c>
      <c r="F689" s="22">
        <f t="shared" si="96"/>
        <v>3600</v>
      </c>
      <c r="G689" s="24">
        <f t="shared" si="91"/>
        <v>14.625</v>
      </c>
      <c r="H689" s="24">
        <f t="shared" si="92"/>
        <v>0.32500000000000029</v>
      </c>
      <c r="I689" s="24">
        <f t="shared" si="97"/>
        <v>300</v>
      </c>
      <c r="J689" s="22">
        <f t="shared" si="93"/>
        <v>314.625</v>
      </c>
      <c r="K689" s="22">
        <f t="shared" si="98"/>
        <v>300.00131249999998</v>
      </c>
      <c r="L689" s="21">
        <f t="shared" si="94"/>
        <v>1</v>
      </c>
      <c r="M689" s="22">
        <f>SUM(G$401:G689)-SUM(H$401:H689)</f>
        <v>49579.199999999997</v>
      </c>
      <c r="N689" s="21"/>
      <c r="O689" s="21"/>
      <c r="P689" s="21"/>
      <c r="Q689" s="21"/>
    </row>
    <row r="690" spans="4:17" hidden="1" x14ac:dyDescent="0.3">
      <c r="D690" s="22" t="str">
        <f t="shared" si="90"/>
        <v/>
      </c>
      <c r="E690" s="21">
        <f t="shared" si="95"/>
        <v>289</v>
      </c>
      <c r="F690" s="22">
        <f t="shared" si="96"/>
        <v>3300</v>
      </c>
      <c r="G690" s="24">
        <f t="shared" si="91"/>
        <v>13.5</v>
      </c>
      <c r="H690" s="24">
        <f t="shared" si="92"/>
        <v>0.30000000000000027</v>
      </c>
      <c r="I690" s="24">
        <f t="shared" si="97"/>
        <v>300</v>
      </c>
      <c r="J690" s="22">
        <f t="shared" si="93"/>
        <v>313.5</v>
      </c>
      <c r="K690" s="22">
        <f t="shared" si="98"/>
        <v>300.00121875000002</v>
      </c>
      <c r="L690" s="21">
        <f t="shared" si="94"/>
        <v>1</v>
      </c>
      <c r="M690" s="22">
        <f>SUM(G$401:G690)-SUM(H$401:H690)</f>
        <v>49592.4</v>
      </c>
      <c r="N690" s="21"/>
      <c r="O690" s="21"/>
      <c r="P690" s="21"/>
      <c r="Q690" s="21"/>
    </row>
    <row r="691" spans="4:17" hidden="1" x14ac:dyDescent="0.3">
      <c r="D691" s="22" t="str">
        <f t="shared" si="90"/>
        <v/>
      </c>
      <c r="E691" s="21">
        <f t="shared" si="95"/>
        <v>290</v>
      </c>
      <c r="F691" s="22">
        <f t="shared" si="96"/>
        <v>3000</v>
      </c>
      <c r="G691" s="24">
        <f t="shared" si="91"/>
        <v>12.375</v>
      </c>
      <c r="H691" s="24">
        <f t="shared" si="92"/>
        <v>0.27500000000000024</v>
      </c>
      <c r="I691" s="24">
        <f t="shared" si="97"/>
        <v>300</v>
      </c>
      <c r="J691" s="22">
        <f t="shared" si="93"/>
        <v>312.375</v>
      </c>
      <c r="K691" s="22">
        <f t="shared" si="98"/>
        <v>300.001125</v>
      </c>
      <c r="L691" s="21">
        <f t="shared" si="94"/>
        <v>1</v>
      </c>
      <c r="M691" s="22">
        <f>SUM(G$401:G691)-SUM(H$401:H691)</f>
        <v>49604.5</v>
      </c>
      <c r="N691" s="21"/>
      <c r="O691" s="21"/>
      <c r="P691" s="21"/>
      <c r="Q691" s="21"/>
    </row>
    <row r="692" spans="4:17" hidden="1" x14ac:dyDescent="0.3">
      <c r="D692" s="22" t="str">
        <f t="shared" si="90"/>
        <v/>
      </c>
      <c r="E692" s="21">
        <f t="shared" si="95"/>
        <v>291</v>
      </c>
      <c r="F692" s="22">
        <f t="shared" si="96"/>
        <v>2700</v>
      </c>
      <c r="G692" s="24">
        <f t="shared" si="91"/>
        <v>11.25</v>
      </c>
      <c r="H692" s="24">
        <f t="shared" si="92"/>
        <v>0.25000000000000022</v>
      </c>
      <c r="I692" s="24">
        <f t="shared" si="97"/>
        <v>300</v>
      </c>
      <c r="J692" s="22">
        <f t="shared" si="93"/>
        <v>311.25</v>
      </c>
      <c r="K692" s="22">
        <f t="shared" si="98"/>
        <v>300.00103124999998</v>
      </c>
      <c r="L692" s="21">
        <f t="shared" si="94"/>
        <v>1</v>
      </c>
      <c r="M692" s="22">
        <f>SUM(G$401:G692)-SUM(H$401:H692)</f>
        <v>49615.5</v>
      </c>
      <c r="N692" s="21"/>
      <c r="O692" s="21"/>
      <c r="P692" s="21"/>
      <c r="Q692" s="21"/>
    </row>
    <row r="693" spans="4:17" hidden="1" x14ac:dyDescent="0.3">
      <c r="D693" s="22" t="str">
        <f t="shared" si="90"/>
        <v/>
      </c>
      <c r="E693" s="21">
        <f t="shared" si="95"/>
        <v>292</v>
      </c>
      <c r="F693" s="22">
        <f t="shared" si="96"/>
        <v>2400</v>
      </c>
      <c r="G693" s="24">
        <f t="shared" si="91"/>
        <v>10.125</v>
      </c>
      <c r="H693" s="24">
        <f t="shared" si="92"/>
        <v>0.2250000000000002</v>
      </c>
      <c r="I693" s="24">
        <f t="shared" si="97"/>
        <v>300</v>
      </c>
      <c r="J693" s="22">
        <f t="shared" si="93"/>
        <v>310.125</v>
      </c>
      <c r="K693" s="22">
        <f t="shared" si="98"/>
        <v>300.00093750000002</v>
      </c>
      <c r="L693" s="21">
        <f t="shared" si="94"/>
        <v>1</v>
      </c>
      <c r="M693" s="22">
        <f>SUM(G$401:G693)-SUM(H$401:H693)</f>
        <v>49625.4</v>
      </c>
      <c r="N693" s="21"/>
      <c r="O693" s="21"/>
      <c r="P693" s="21"/>
      <c r="Q693" s="21"/>
    </row>
    <row r="694" spans="4:17" hidden="1" x14ac:dyDescent="0.3">
      <c r="D694" s="22" t="str">
        <f t="shared" si="90"/>
        <v/>
      </c>
      <c r="E694" s="21">
        <f t="shared" si="95"/>
        <v>293</v>
      </c>
      <c r="F694" s="22">
        <f t="shared" si="96"/>
        <v>2100</v>
      </c>
      <c r="G694" s="24">
        <f t="shared" si="91"/>
        <v>9</v>
      </c>
      <c r="H694" s="24">
        <f t="shared" si="92"/>
        <v>0.20000000000000018</v>
      </c>
      <c r="I694" s="24">
        <f t="shared" si="97"/>
        <v>300</v>
      </c>
      <c r="J694" s="22">
        <f t="shared" si="93"/>
        <v>309</v>
      </c>
      <c r="K694" s="22">
        <f t="shared" si="98"/>
        <v>300.00084375</v>
      </c>
      <c r="L694" s="21">
        <f t="shared" si="94"/>
        <v>1</v>
      </c>
      <c r="M694" s="22">
        <f>SUM(G$401:G694)-SUM(H$401:H694)</f>
        <v>49634.2</v>
      </c>
      <c r="N694" s="21"/>
      <c r="O694" s="21"/>
      <c r="P694" s="21"/>
      <c r="Q694" s="21"/>
    </row>
    <row r="695" spans="4:17" hidden="1" x14ac:dyDescent="0.3">
      <c r="D695" s="22" t="str">
        <f t="shared" si="90"/>
        <v/>
      </c>
      <c r="E695" s="21">
        <f t="shared" si="95"/>
        <v>294</v>
      </c>
      <c r="F695" s="22">
        <f t="shared" si="96"/>
        <v>1800</v>
      </c>
      <c r="G695" s="24">
        <f t="shared" si="91"/>
        <v>7.875</v>
      </c>
      <c r="H695" s="24">
        <f t="shared" si="92"/>
        <v>0.17500000000000016</v>
      </c>
      <c r="I695" s="24">
        <f t="shared" si="97"/>
        <v>300</v>
      </c>
      <c r="J695" s="22">
        <f t="shared" si="93"/>
        <v>307.875</v>
      </c>
      <c r="K695" s="22">
        <f t="shared" si="98"/>
        <v>300.00074999999998</v>
      </c>
      <c r="L695" s="21">
        <f t="shared" si="94"/>
        <v>1</v>
      </c>
      <c r="M695" s="22">
        <f>SUM(G$401:G695)-SUM(H$401:H695)</f>
        <v>49641.9</v>
      </c>
      <c r="N695" s="21"/>
      <c r="O695" s="21"/>
      <c r="P695" s="21"/>
      <c r="Q695" s="21"/>
    </row>
    <row r="696" spans="4:17" hidden="1" x14ac:dyDescent="0.3">
      <c r="D696" s="22" t="str">
        <f t="shared" si="90"/>
        <v/>
      </c>
      <c r="E696" s="21">
        <f t="shared" si="95"/>
        <v>295</v>
      </c>
      <c r="F696" s="22">
        <f t="shared" si="96"/>
        <v>1500</v>
      </c>
      <c r="G696" s="24">
        <f t="shared" si="91"/>
        <v>6.75</v>
      </c>
      <c r="H696" s="24">
        <f t="shared" si="92"/>
        <v>0.15000000000000013</v>
      </c>
      <c r="I696" s="24">
        <f t="shared" si="97"/>
        <v>300</v>
      </c>
      <c r="J696" s="22">
        <f t="shared" si="93"/>
        <v>306.75</v>
      </c>
      <c r="K696" s="22">
        <f t="shared" si="98"/>
        <v>300.00065625000002</v>
      </c>
      <c r="L696" s="21">
        <f t="shared" si="94"/>
        <v>1</v>
      </c>
      <c r="M696" s="22">
        <f>SUM(G$401:G696)-SUM(H$401:H696)</f>
        <v>49648.5</v>
      </c>
      <c r="N696" s="21"/>
      <c r="O696" s="21"/>
      <c r="P696" s="21"/>
      <c r="Q696" s="21"/>
    </row>
    <row r="697" spans="4:17" hidden="1" x14ac:dyDescent="0.3">
      <c r="D697" s="22" t="str">
        <f t="shared" si="90"/>
        <v/>
      </c>
      <c r="E697" s="21">
        <f t="shared" si="95"/>
        <v>296</v>
      </c>
      <c r="F697" s="22">
        <f t="shared" si="96"/>
        <v>1200</v>
      </c>
      <c r="G697" s="24">
        <f t="shared" si="91"/>
        <v>5.625</v>
      </c>
      <c r="H697" s="24">
        <f t="shared" si="92"/>
        <v>0.12500000000000011</v>
      </c>
      <c r="I697" s="24">
        <f t="shared" si="97"/>
        <v>300</v>
      </c>
      <c r="J697" s="22">
        <f t="shared" si="93"/>
        <v>305.625</v>
      </c>
      <c r="K697" s="22">
        <f t="shared" si="98"/>
        <v>300.0005625</v>
      </c>
      <c r="L697" s="21">
        <f t="shared" si="94"/>
        <v>1</v>
      </c>
      <c r="M697" s="22">
        <f>SUM(G$401:G697)-SUM(H$401:H697)</f>
        <v>49654</v>
      </c>
      <c r="N697" s="21"/>
      <c r="O697" s="21"/>
      <c r="P697" s="21"/>
      <c r="Q697" s="21"/>
    </row>
    <row r="698" spans="4:17" hidden="1" x14ac:dyDescent="0.3">
      <c r="D698" s="22" t="str">
        <f t="shared" si="90"/>
        <v/>
      </c>
      <c r="E698" s="21">
        <f t="shared" si="95"/>
        <v>297</v>
      </c>
      <c r="F698" s="22">
        <f t="shared" si="96"/>
        <v>900</v>
      </c>
      <c r="G698" s="24">
        <f t="shared" si="91"/>
        <v>4.5</v>
      </c>
      <c r="H698" s="24">
        <f t="shared" si="92"/>
        <v>0.10000000000000009</v>
      </c>
      <c r="I698" s="24">
        <f t="shared" si="97"/>
        <v>300</v>
      </c>
      <c r="J698" s="22">
        <f t="shared" si="93"/>
        <v>304.5</v>
      </c>
      <c r="K698" s="22">
        <f t="shared" si="98"/>
        <v>300.00046874999998</v>
      </c>
      <c r="L698" s="21">
        <f t="shared" si="94"/>
        <v>1</v>
      </c>
      <c r="M698" s="22">
        <f>SUM(G$401:G698)-SUM(H$401:H698)</f>
        <v>49658.400000000001</v>
      </c>
      <c r="N698" s="21"/>
      <c r="O698" s="21"/>
      <c r="P698" s="21"/>
      <c r="Q698" s="21"/>
    </row>
    <row r="699" spans="4:17" hidden="1" x14ac:dyDescent="0.3">
      <c r="D699" s="22" t="str">
        <f t="shared" si="90"/>
        <v/>
      </c>
      <c r="E699" s="21">
        <f t="shared" si="95"/>
        <v>298</v>
      </c>
      <c r="F699" s="22">
        <f t="shared" si="96"/>
        <v>600</v>
      </c>
      <c r="G699" s="24">
        <f t="shared" si="91"/>
        <v>3.375</v>
      </c>
      <c r="H699" s="24">
        <f t="shared" si="92"/>
        <v>7.5000000000000067E-2</v>
      </c>
      <c r="I699" s="24">
        <f t="shared" si="97"/>
        <v>300</v>
      </c>
      <c r="J699" s="22">
        <f t="shared" si="93"/>
        <v>303.375</v>
      </c>
      <c r="K699" s="22">
        <f t="shared" si="98"/>
        <v>300.00037500000002</v>
      </c>
      <c r="L699" s="21">
        <f t="shared" si="94"/>
        <v>1</v>
      </c>
      <c r="M699" s="22">
        <f>SUM(G$401:G699)-SUM(H$401:H699)</f>
        <v>49661.7</v>
      </c>
      <c r="N699" s="21"/>
      <c r="O699" s="21"/>
      <c r="P699" s="21"/>
      <c r="Q699" s="21"/>
    </row>
    <row r="700" spans="4:17" hidden="1" x14ac:dyDescent="0.3">
      <c r="D700" s="22" t="str">
        <f t="shared" si="90"/>
        <v/>
      </c>
      <c r="E700" s="21">
        <f t="shared" si="95"/>
        <v>299</v>
      </c>
      <c r="F700" s="22">
        <f t="shared" si="96"/>
        <v>300</v>
      </c>
      <c r="G700" s="24">
        <f t="shared" si="91"/>
        <v>2.25</v>
      </c>
      <c r="H700" s="24">
        <f t="shared" si="92"/>
        <v>5.0000000000000044E-2</v>
      </c>
      <c r="I700" s="24">
        <f t="shared" si="97"/>
        <v>300</v>
      </c>
      <c r="J700" s="22">
        <f t="shared" si="93"/>
        <v>302.25</v>
      </c>
      <c r="K700" s="22">
        <f t="shared" si="98"/>
        <v>300.00028125</v>
      </c>
      <c r="L700" s="21">
        <f t="shared" si="94"/>
        <v>1</v>
      </c>
      <c r="M700" s="22">
        <f>SUM(G$401:G700)-SUM(H$401:H700)</f>
        <v>49663.9</v>
      </c>
      <c r="N700" s="21"/>
      <c r="O700" s="21"/>
      <c r="P700" s="21"/>
      <c r="Q700" s="21"/>
    </row>
    <row r="701" spans="4:17" hidden="1" x14ac:dyDescent="0.3">
      <c r="D701" s="22" t="str">
        <f t="shared" si="90"/>
        <v/>
      </c>
      <c r="E701" s="21">
        <f t="shared" si="95"/>
        <v>300</v>
      </c>
      <c r="F701" s="22">
        <f t="shared" si="96"/>
        <v>0</v>
      </c>
      <c r="G701" s="24">
        <f t="shared" si="91"/>
        <v>1.125</v>
      </c>
      <c r="H701" s="24">
        <f t="shared" si="92"/>
        <v>2.5000000000000022E-2</v>
      </c>
      <c r="I701" s="24">
        <f t="shared" si="97"/>
        <v>300</v>
      </c>
      <c r="J701" s="22">
        <f t="shared" si="93"/>
        <v>301.125</v>
      </c>
      <c r="K701" s="22">
        <f t="shared" si="98"/>
        <v>300.00018749999998</v>
      </c>
      <c r="L701" s="21">
        <f t="shared" si="94"/>
        <v>1</v>
      </c>
      <c r="M701" s="22">
        <f>SUM(G$401:G701)-SUM(H$401:H701)</f>
        <v>49665</v>
      </c>
      <c r="N701" s="21"/>
      <c r="O701" s="21"/>
      <c r="P701" s="21"/>
      <c r="Q701" s="21"/>
    </row>
    <row r="702" spans="4:17" hidden="1" x14ac:dyDescent="0.3">
      <c r="D702" s="22" t="str">
        <f t="shared" si="90"/>
        <v/>
      </c>
      <c r="E702" s="21" t="str">
        <f t="shared" si="95"/>
        <v/>
      </c>
      <c r="F702" s="22" t="str">
        <f t="shared" si="96"/>
        <v/>
      </c>
      <c r="G702" s="24" t="str">
        <f t="shared" si="91"/>
        <v/>
      </c>
      <c r="H702" s="24" t="str">
        <f t="shared" si="92"/>
        <v/>
      </c>
      <c r="I702" s="24" t="str">
        <f t="shared" si="97"/>
        <v/>
      </c>
      <c r="J702" s="22" t="str">
        <f t="shared" si="93"/>
        <v/>
      </c>
      <c r="K702" s="22" t="str">
        <f t="shared" si="98"/>
        <v/>
      </c>
      <c r="L702" s="21">
        <f t="shared" si="94"/>
        <v>1</v>
      </c>
      <c r="M702" s="22">
        <f>SUM(G$401:G702)-SUM(H$401:H702)</f>
        <v>49665</v>
      </c>
      <c r="N702" s="21"/>
      <c r="O702" s="21"/>
      <c r="P702" s="21"/>
      <c r="Q702" s="21"/>
    </row>
    <row r="703" spans="4:17" hidden="1" x14ac:dyDescent="0.3">
      <c r="D703" s="22" t="str">
        <f t="shared" si="90"/>
        <v/>
      </c>
      <c r="E703" s="21" t="str">
        <f t="shared" si="95"/>
        <v/>
      </c>
      <c r="F703" s="22" t="str">
        <f t="shared" si="96"/>
        <v/>
      </c>
      <c r="G703" s="24" t="str">
        <f t="shared" si="91"/>
        <v/>
      </c>
      <c r="H703" s="24" t="str">
        <f t="shared" si="92"/>
        <v/>
      </c>
      <c r="I703" s="24" t="str">
        <f t="shared" si="97"/>
        <v/>
      </c>
      <c r="J703" s="22" t="str">
        <f t="shared" si="93"/>
        <v/>
      </c>
      <c r="K703" s="22" t="str">
        <f t="shared" si="98"/>
        <v/>
      </c>
      <c r="L703" s="21">
        <f t="shared" si="94"/>
        <v>1</v>
      </c>
      <c r="M703" s="22">
        <f>SUM(G$401:G703)-SUM(H$401:H703)</f>
        <v>49665</v>
      </c>
      <c r="N703" s="21"/>
      <c r="O703" s="21"/>
      <c r="P703" s="21"/>
      <c r="Q703" s="21"/>
    </row>
    <row r="704" spans="4:17" hidden="1" x14ac:dyDescent="0.3">
      <c r="D704" s="22" t="str">
        <f t="shared" si="90"/>
        <v/>
      </c>
      <c r="E704" s="21" t="str">
        <f t="shared" si="95"/>
        <v/>
      </c>
      <c r="F704" s="22" t="str">
        <f t="shared" si="96"/>
        <v/>
      </c>
      <c r="G704" s="24" t="str">
        <f t="shared" si="91"/>
        <v/>
      </c>
      <c r="H704" s="24" t="str">
        <f t="shared" si="92"/>
        <v/>
      </c>
      <c r="I704" s="24" t="str">
        <f t="shared" si="97"/>
        <v/>
      </c>
      <c r="J704" s="22" t="str">
        <f t="shared" si="93"/>
        <v/>
      </c>
      <c r="K704" s="22" t="str">
        <f t="shared" si="98"/>
        <v/>
      </c>
      <c r="L704" s="21">
        <f t="shared" si="94"/>
        <v>1</v>
      </c>
      <c r="M704" s="22">
        <f>SUM(G$401:G704)-SUM(H$401:H704)</f>
        <v>49665</v>
      </c>
      <c r="N704" s="21"/>
      <c r="O704" s="21"/>
      <c r="P704" s="21"/>
      <c r="Q704" s="21"/>
    </row>
    <row r="705" spans="4:17" hidden="1" x14ac:dyDescent="0.3">
      <c r="D705" s="22" t="str">
        <f t="shared" si="90"/>
        <v/>
      </c>
      <c r="E705" s="21" t="str">
        <f t="shared" si="95"/>
        <v/>
      </c>
      <c r="F705" s="22" t="str">
        <f t="shared" si="96"/>
        <v/>
      </c>
      <c r="G705" s="24" t="str">
        <f t="shared" si="91"/>
        <v/>
      </c>
      <c r="H705" s="24" t="str">
        <f t="shared" si="92"/>
        <v/>
      </c>
      <c r="I705" s="24" t="str">
        <f t="shared" si="97"/>
        <v/>
      </c>
      <c r="J705" s="22" t="str">
        <f t="shared" si="93"/>
        <v/>
      </c>
      <c r="K705" s="22" t="str">
        <f t="shared" si="98"/>
        <v/>
      </c>
      <c r="L705" s="21">
        <f t="shared" si="94"/>
        <v>1</v>
      </c>
      <c r="M705" s="22">
        <f>SUM(G$401:G705)-SUM(H$401:H705)</f>
        <v>49665</v>
      </c>
      <c r="N705" s="21"/>
      <c r="O705" s="21"/>
      <c r="P705" s="21"/>
      <c r="Q705" s="21"/>
    </row>
    <row r="706" spans="4:17" hidden="1" x14ac:dyDescent="0.3">
      <c r="D706" s="22" t="str">
        <f t="shared" si="90"/>
        <v/>
      </c>
      <c r="E706" s="21" t="str">
        <f t="shared" si="95"/>
        <v/>
      </c>
      <c r="F706" s="22" t="str">
        <f t="shared" si="96"/>
        <v/>
      </c>
      <c r="G706" s="24" t="str">
        <f t="shared" si="91"/>
        <v/>
      </c>
      <c r="H706" s="24" t="str">
        <f t="shared" si="92"/>
        <v/>
      </c>
      <c r="I706" s="24" t="str">
        <f t="shared" si="97"/>
        <v/>
      </c>
      <c r="J706" s="22" t="str">
        <f t="shared" si="93"/>
        <v/>
      </c>
      <c r="K706" s="22" t="str">
        <f t="shared" si="98"/>
        <v/>
      </c>
      <c r="L706" s="21">
        <f t="shared" si="94"/>
        <v>1</v>
      </c>
      <c r="M706" s="22">
        <f>SUM(G$401:G706)-SUM(H$401:H706)</f>
        <v>49665</v>
      </c>
      <c r="N706" s="21"/>
      <c r="O706" s="21"/>
      <c r="P706" s="21"/>
      <c r="Q706" s="21"/>
    </row>
    <row r="707" spans="4:17" hidden="1" x14ac:dyDescent="0.3">
      <c r="D707" s="22" t="str">
        <f t="shared" si="90"/>
        <v/>
      </c>
      <c r="E707" s="21" t="str">
        <f t="shared" si="95"/>
        <v/>
      </c>
      <c r="F707" s="22" t="str">
        <f t="shared" si="96"/>
        <v/>
      </c>
      <c r="G707" s="24" t="str">
        <f t="shared" si="91"/>
        <v/>
      </c>
      <c r="H707" s="24" t="str">
        <f t="shared" si="92"/>
        <v/>
      </c>
      <c r="I707" s="24" t="str">
        <f t="shared" si="97"/>
        <v/>
      </c>
      <c r="J707" s="22" t="str">
        <f t="shared" si="93"/>
        <v/>
      </c>
      <c r="K707" s="22" t="str">
        <f t="shared" si="98"/>
        <v/>
      </c>
      <c r="L707" s="21">
        <f t="shared" si="94"/>
        <v>1</v>
      </c>
      <c r="M707" s="22">
        <f>SUM(G$401:G707)-SUM(H$401:H707)</f>
        <v>49665</v>
      </c>
      <c r="N707" s="21"/>
      <c r="O707" s="21"/>
      <c r="P707" s="21"/>
      <c r="Q707" s="21"/>
    </row>
    <row r="708" spans="4:17" hidden="1" x14ac:dyDescent="0.3">
      <c r="D708" s="22" t="str">
        <f t="shared" si="90"/>
        <v/>
      </c>
      <c r="E708" s="21" t="str">
        <f t="shared" si="95"/>
        <v/>
      </c>
      <c r="F708" s="22" t="str">
        <f t="shared" si="96"/>
        <v/>
      </c>
      <c r="G708" s="24" t="str">
        <f t="shared" si="91"/>
        <v/>
      </c>
      <c r="H708" s="24" t="str">
        <f t="shared" si="92"/>
        <v/>
      </c>
      <c r="I708" s="24" t="str">
        <f t="shared" si="97"/>
        <v/>
      </c>
      <c r="J708" s="22" t="str">
        <f t="shared" si="93"/>
        <v/>
      </c>
      <c r="K708" s="22" t="str">
        <f t="shared" si="98"/>
        <v/>
      </c>
      <c r="L708" s="21">
        <f t="shared" si="94"/>
        <v>1</v>
      </c>
      <c r="M708" s="22">
        <f>SUM(G$401:G708)-SUM(H$401:H708)</f>
        <v>49665</v>
      </c>
      <c r="N708" s="21"/>
      <c r="O708" s="21"/>
      <c r="P708" s="21"/>
      <c r="Q708" s="21"/>
    </row>
    <row r="709" spans="4:17" hidden="1" x14ac:dyDescent="0.3">
      <c r="D709" s="22" t="str">
        <f t="shared" si="90"/>
        <v/>
      </c>
      <c r="E709" s="21" t="str">
        <f t="shared" si="95"/>
        <v/>
      </c>
      <c r="F709" s="22" t="str">
        <f t="shared" si="96"/>
        <v/>
      </c>
      <c r="G709" s="24" t="str">
        <f t="shared" si="91"/>
        <v/>
      </c>
      <c r="H709" s="24" t="str">
        <f t="shared" si="92"/>
        <v/>
      </c>
      <c r="I709" s="24" t="str">
        <f t="shared" si="97"/>
        <v/>
      </c>
      <c r="J709" s="22" t="str">
        <f t="shared" si="93"/>
        <v/>
      </c>
      <c r="K709" s="22" t="str">
        <f t="shared" si="98"/>
        <v/>
      </c>
      <c r="L709" s="21">
        <f t="shared" si="94"/>
        <v>1</v>
      </c>
      <c r="M709" s="22">
        <f>SUM(G$401:G709)-SUM(H$401:H709)</f>
        <v>49665</v>
      </c>
      <c r="N709" s="21"/>
      <c r="O709" s="21"/>
      <c r="P709" s="21"/>
      <c r="Q709" s="21"/>
    </row>
    <row r="710" spans="4:17" hidden="1" x14ac:dyDescent="0.3">
      <c r="D710" s="22" t="str">
        <f t="shared" si="90"/>
        <v/>
      </c>
      <c r="E710" s="21" t="str">
        <f t="shared" si="95"/>
        <v/>
      </c>
      <c r="F710" s="22" t="str">
        <f t="shared" si="96"/>
        <v/>
      </c>
      <c r="G710" s="24" t="str">
        <f t="shared" si="91"/>
        <v/>
      </c>
      <c r="H710" s="24" t="str">
        <f t="shared" si="92"/>
        <v/>
      </c>
      <c r="I710" s="24" t="str">
        <f t="shared" si="97"/>
        <v/>
      </c>
      <c r="J710" s="22" t="str">
        <f t="shared" si="93"/>
        <v/>
      </c>
      <c r="K710" s="22" t="str">
        <f t="shared" si="98"/>
        <v/>
      </c>
      <c r="L710" s="21">
        <f t="shared" si="94"/>
        <v>1</v>
      </c>
      <c r="M710" s="22">
        <f>SUM(G$401:G710)-SUM(H$401:H710)</f>
        <v>49665</v>
      </c>
      <c r="N710" s="21"/>
      <c r="O710" s="21"/>
      <c r="P710" s="21"/>
      <c r="Q710" s="21"/>
    </row>
    <row r="711" spans="4:17" hidden="1" x14ac:dyDescent="0.3">
      <c r="D711" s="22" t="str">
        <f t="shared" si="90"/>
        <v/>
      </c>
      <c r="E711" s="21" t="str">
        <f t="shared" si="95"/>
        <v/>
      </c>
      <c r="F711" s="22" t="str">
        <f t="shared" si="96"/>
        <v/>
      </c>
      <c r="G711" s="24" t="str">
        <f t="shared" si="91"/>
        <v/>
      </c>
      <c r="H711" s="24" t="str">
        <f t="shared" si="92"/>
        <v/>
      </c>
      <c r="I711" s="24" t="str">
        <f t="shared" si="97"/>
        <v/>
      </c>
      <c r="J711" s="22" t="str">
        <f t="shared" si="93"/>
        <v/>
      </c>
      <c r="K711" s="22" t="str">
        <f t="shared" si="98"/>
        <v/>
      </c>
      <c r="L711" s="21">
        <f t="shared" si="94"/>
        <v>1</v>
      </c>
      <c r="M711" s="22">
        <f>SUM(G$401:G711)-SUM(H$401:H711)</f>
        <v>49665</v>
      </c>
      <c r="N711" s="21"/>
      <c r="O711" s="21"/>
      <c r="P711" s="21"/>
      <c r="Q711" s="21"/>
    </row>
    <row r="712" spans="4:17" hidden="1" x14ac:dyDescent="0.3">
      <c r="D712" s="22" t="str">
        <f t="shared" si="90"/>
        <v/>
      </c>
      <c r="E712" s="21" t="str">
        <f t="shared" si="95"/>
        <v/>
      </c>
      <c r="F712" s="22" t="str">
        <f t="shared" si="96"/>
        <v/>
      </c>
      <c r="G712" s="24" t="str">
        <f t="shared" si="91"/>
        <v/>
      </c>
      <c r="H712" s="24" t="str">
        <f t="shared" si="92"/>
        <v/>
      </c>
      <c r="I712" s="24" t="str">
        <f t="shared" si="97"/>
        <v/>
      </c>
      <c r="J712" s="22" t="str">
        <f t="shared" si="93"/>
        <v/>
      </c>
      <c r="K712" s="22" t="str">
        <f t="shared" si="98"/>
        <v/>
      </c>
      <c r="L712" s="21">
        <f t="shared" si="94"/>
        <v>1</v>
      </c>
      <c r="M712" s="22">
        <f>SUM(G$401:G712)-SUM(H$401:H712)</f>
        <v>49665</v>
      </c>
      <c r="N712" s="21"/>
      <c r="O712" s="21"/>
      <c r="P712" s="21"/>
      <c r="Q712" s="21"/>
    </row>
    <row r="713" spans="4:17" hidden="1" x14ac:dyDescent="0.3">
      <c r="D713" s="22" t="str">
        <f t="shared" si="90"/>
        <v/>
      </c>
      <c r="E713" s="21" t="str">
        <f t="shared" si="95"/>
        <v/>
      </c>
      <c r="F713" s="22" t="str">
        <f t="shared" si="96"/>
        <v/>
      </c>
      <c r="G713" s="24" t="str">
        <f t="shared" si="91"/>
        <v/>
      </c>
      <c r="H713" s="24" t="str">
        <f t="shared" si="92"/>
        <v/>
      </c>
      <c r="I713" s="24" t="str">
        <f t="shared" si="97"/>
        <v/>
      </c>
      <c r="J713" s="22" t="str">
        <f t="shared" si="93"/>
        <v/>
      </c>
      <c r="K713" s="22" t="str">
        <f t="shared" si="98"/>
        <v/>
      </c>
      <c r="L713" s="21">
        <f t="shared" si="94"/>
        <v>1</v>
      </c>
      <c r="M713" s="22">
        <f>SUM(G$401:G713)-SUM(H$401:H713)</f>
        <v>49665</v>
      </c>
      <c r="N713" s="21"/>
      <c r="O713" s="21"/>
      <c r="P713" s="21"/>
      <c r="Q713" s="21"/>
    </row>
    <row r="714" spans="4:17" hidden="1" x14ac:dyDescent="0.3">
      <c r="D714" s="22" t="str">
        <f t="shared" si="90"/>
        <v/>
      </c>
      <c r="E714" s="21" t="str">
        <f t="shared" si="95"/>
        <v/>
      </c>
      <c r="F714" s="22" t="str">
        <f t="shared" si="96"/>
        <v/>
      </c>
      <c r="G714" s="24" t="str">
        <f t="shared" si="91"/>
        <v/>
      </c>
      <c r="H714" s="24" t="str">
        <f t="shared" si="92"/>
        <v/>
      </c>
      <c r="I714" s="24" t="str">
        <f t="shared" si="97"/>
        <v/>
      </c>
      <c r="J714" s="22" t="str">
        <f t="shared" si="93"/>
        <v/>
      </c>
      <c r="K714" s="22" t="str">
        <f t="shared" si="98"/>
        <v/>
      </c>
      <c r="L714" s="21">
        <f t="shared" si="94"/>
        <v>1</v>
      </c>
      <c r="M714" s="22">
        <f>SUM(G$401:G714)-SUM(H$401:H714)</f>
        <v>49665</v>
      </c>
      <c r="N714" s="21"/>
      <c r="O714" s="21"/>
      <c r="P714" s="21"/>
      <c r="Q714" s="21"/>
    </row>
    <row r="715" spans="4:17" hidden="1" x14ac:dyDescent="0.3">
      <c r="D715" s="22" t="str">
        <f t="shared" si="90"/>
        <v/>
      </c>
      <c r="E715" s="21" t="str">
        <f t="shared" si="95"/>
        <v/>
      </c>
      <c r="F715" s="22" t="str">
        <f t="shared" si="96"/>
        <v/>
      </c>
      <c r="G715" s="24" t="str">
        <f t="shared" si="91"/>
        <v/>
      </c>
      <c r="H715" s="24" t="str">
        <f t="shared" si="92"/>
        <v/>
      </c>
      <c r="I715" s="24" t="str">
        <f t="shared" si="97"/>
        <v/>
      </c>
      <c r="J715" s="22" t="str">
        <f t="shared" si="93"/>
        <v/>
      </c>
      <c r="K715" s="22" t="str">
        <f t="shared" si="98"/>
        <v/>
      </c>
      <c r="L715" s="21">
        <f t="shared" si="94"/>
        <v>1</v>
      </c>
      <c r="M715" s="22">
        <f>SUM(G$401:G715)-SUM(H$401:H715)</f>
        <v>49665</v>
      </c>
      <c r="N715" s="21"/>
      <c r="O715" s="21"/>
      <c r="P715" s="21"/>
      <c r="Q715" s="21"/>
    </row>
    <row r="716" spans="4:17" hidden="1" x14ac:dyDescent="0.3">
      <c r="D716" s="22" t="str">
        <f t="shared" si="90"/>
        <v/>
      </c>
      <c r="E716" s="21" t="str">
        <f t="shared" si="95"/>
        <v/>
      </c>
      <c r="F716" s="22" t="str">
        <f t="shared" si="96"/>
        <v/>
      </c>
      <c r="G716" s="24" t="str">
        <f t="shared" si="91"/>
        <v/>
      </c>
      <c r="H716" s="24" t="str">
        <f t="shared" si="92"/>
        <v/>
      </c>
      <c r="I716" s="24" t="str">
        <f t="shared" si="97"/>
        <v/>
      </c>
      <c r="J716" s="22" t="str">
        <f t="shared" si="93"/>
        <v/>
      </c>
      <c r="K716" s="22" t="str">
        <f t="shared" si="98"/>
        <v/>
      </c>
      <c r="L716" s="21">
        <f t="shared" si="94"/>
        <v>1</v>
      </c>
      <c r="M716" s="22">
        <f>SUM(G$401:G716)-SUM(H$401:H716)</f>
        <v>49665</v>
      </c>
      <c r="N716" s="21"/>
      <c r="O716" s="21"/>
      <c r="P716" s="21"/>
      <c r="Q716" s="21"/>
    </row>
    <row r="717" spans="4:17" hidden="1" x14ac:dyDescent="0.3">
      <c r="D717" s="22" t="str">
        <f t="shared" si="90"/>
        <v/>
      </c>
      <c r="E717" s="21" t="str">
        <f t="shared" si="95"/>
        <v/>
      </c>
      <c r="F717" s="22" t="str">
        <f t="shared" si="96"/>
        <v/>
      </c>
      <c r="G717" s="24" t="str">
        <f t="shared" si="91"/>
        <v/>
      </c>
      <c r="H717" s="24" t="str">
        <f t="shared" si="92"/>
        <v/>
      </c>
      <c r="I717" s="24" t="str">
        <f t="shared" si="97"/>
        <v/>
      </c>
      <c r="J717" s="22" t="str">
        <f t="shared" si="93"/>
        <v/>
      </c>
      <c r="K717" s="22" t="str">
        <f t="shared" si="98"/>
        <v/>
      </c>
      <c r="L717" s="21">
        <f t="shared" si="94"/>
        <v>1</v>
      </c>
      <c r="M717" s="22">
        <f>SUM(G$401:G717)-SUM(H$401:H717)</f>
        <v>49665</v>
      </c>
      <c r="N717" s="21"/>
      <c r="O717" s="21"/>
      <c r="P717" s="21"/>
      <c r="Q717" s="21"/>
    </row>
    <row r="718" spans="4:17" hidden="1" x14ac:dyDescent="0.3">
      <c r="D718" s="22" t="str">
        <f t="shared" si="90"/>
        <v/>
      </c>
      <c r="E718" s="21" t="str">
        <f t="shared" si="95"/>
        <v/>
      </c>
      <c r="F718" s="22" t="str">
        <f t="shared" si="96"/>
        <v/>
      </c>
      <c r="G718" s="24" t="str">
        <f t="shared" si="91"/>
        <v/>
      </c>
      <c r="H718" s="24" t="str">
        <f t="shared" si="92"/>
        <v/>
      </c>
      <c r="I718" s="24" t="str">
        <f t="shared" si="97"/>
        <v/>
      </c>
      <c r="J718" s="22" t="str">
        <f t="shared" si="93"/>
        <v/>
      </c>
      <c r="K718" s="22" t="str">
        <f t="shared" si="98"/>
        <v/>
      </c>
      <c r="L718" s="21">
        <f t="shared" si="94"/>
        <v>1</v>
      </c>
      <c r="M718" s="22">
        <f>SUM(G$401:G718)-SUM(H$401:H718)</f>
        <v>49665</v>
      </c>
      <c r="N718" s="21"/>
      <c r="O718" s="21"/>
      <c r="P718" s="21"/>
      <c r="Q718" s="21"/>
    </row>
    <row r="719" spans="4:17" hidden="1" x14ac:dyDescent="0.3">
      <c r="D719" s="22" t="str">
        <f t="shared" si="90"/>
        <v/>
      </c>
      <c r="E719" s="21" t="str">
        <f t="shared" si="95"/>
        <v/>
      </c>
      <c r="F719" s="22" t="str">
        <f t="shared" si="96"/>
        <v/>
      </c>
      <c r="G719" s="24" t="str">
        <f t="shared" si="91"/>
        <v/>
      </c>
      <c r="H719" s="24" t="str">
        <f t="shared" si="92"/>
        <v/>
      </c>
      <c r="I719" s="24" t="str">
        <f t="shared" si="97"/>
        <v/>
      </c>
      <c r="J719" s="22" t="str">
        <f t="shared" si="93"/>
        <v/>
      </c>
      <c r="K719" s="22" t="str">
        <f t="shared" si="98"/>
        <v/>
      </c>
      <c r="L719" s="21">
        <f t="shared" si="94"/>
        <v>1</v>
      </c>
      <c r="M719" s="22">
        <f>SUM(G$401:G719)-SUM(H$401:H719)</f>
        <v>49665</v>
      </c>
      <c r="N719" s="21"/>
      <c r="O719" s="21"/>
      <c r="P719" s="21"/>
      <c r="Q719" s="21"/>
    </row>
    <row r="720" spans="4:17" hidden="1" x14ac:dyDescent="0.3">
      <c r="D720" s="22" t="str">
        <f t="shared" si="90"/>
        <v/>
      </c>
      <c r="E720" s="21" t="str">
        <f t="shared" si="95"/>
        <v/>
      </c>
      <c r="F720" s="22" t="str">
        <f t="shared" si="96"/>
        <v/>
      </c>
      <c r="G720" s="24" t="str">
        <f t="shared" si="91"/>
        <v/>
      </c>
      <c r="H720" s="24" t="str">
        <f t="shared" si="92"/>
        <v/>
      </c>
      <c r="I720" s="24" t="str">
        <f t="shared" si="97"/>
        <v/>
      </c>
      <c r="J720" s="22" t="str">
        <f t="shared" si="93"/>
        <v/>
      </c>
      <c r="K720" s="22" t="str">
        <f t="shared" si="98"/>
        <v/>
      </c>
      <c r="L720" s="21">
        <f t="shared" si="94"/>
        <v>1</v>
      </c>
      <c r="M720" s="22">
        <f>SUM(G$401:G720)-SUM(H$401:H720)</f>
        <v>49665</v>
      </c>
      <c r="N720" s="21"/>
      <c r="O720" s="21"/>
      <c r="P720" s="21"/>
      <c r="Q720" s="21"/>
    </row>
    <row r="721" spans="4:17" hidden="1" x14ac:dyDescent="0.3">
      <c r="D721" s="22" t="str">
        <f t="shared" si="90"/>
        <v/>
      </c>
      <c r="E721" s="21" t="str">
        <f t="shared" si="95"/>
        <v/>
      </c>
      <c r="F721" s="22" t="str">
        <f t="shared" si="96"/>
        <v/>
      </c>
      <c r="G721" s="24" t="str">
        <f t="shared" si="91"/>
        <v/>
      </c>
      <c r="H721" s="24" t="str">
        <f t="shared" si="92"/>
        <v/>
      </c>
      <c r="I721" s="24" t="str">
        <f t="shared" si="97"/>
        <v/>
      </c>
      <c r="J721" s="22" t="str">
        <f t="shared" si="93"/>
        <v/>
      </c>
      <c r="K721" s="22" t="str">
        <f t="shared" si="98"/>
        <v/>
      </c>
      <c r="L721" s="21">
        <f t="shared" si="94"/>
        <v>1</v>
      </c>
      <c r="M721" s="22">
        <f>SUM(G$401:G721)-SUM(H$401:H721)</f>
        <v>49665</v>
      </c>
      <c r="N721" s="21"/>
      <c r="O721" s="21"/>
      <c r="P721" s="21"/>
      <c r="Q721" s="21"/>
    </row>
    <row r="722" spans="4:17" hidden="1" x14ac:dyDescent="0.3">
      <c r="D722" s="22" t="str">
        <f t="shared" ref="D722:D761" si="99">IF(E722=$F$13*$B$12,M722,"")</f>
        <v/>
      </c>
      <c r="E722" s="21" t="str">
        <f t="shared" si="95"/>
        <v/>
      </c>
      <c r="F722" s="22" t="str">
        <f t="shared" si="96"/>
        <v/>
      </c>
      <c r="G722" s="24" t="str">
        <f t="shared" ref="G722:G761" si="100">IF($E722="","",$F721*$F$16/$B$12)</f>
        <v/>
      </c>
      <c r="H722" s="24" t="str">
        <f t="shared" ref="H722:H761" si="101">IF($E722="","",$F721*$B$19/$B$12)</f>
        <v/>
      </c>
      <c r="I722" s="24" t="str">
        <f t="shared" si="97"/>
        <v/>
      </c>
      <c r="J722" s="22" t="str">
        <f t="shared" ref="J722:J761" si="102">IF($E722="","",IF($L722=0,$F721*$F$16/$B$12,F721*$F$16/$B$12+$B$405))</f>
        <v/>
      </c>
      <c r="K722" s="22" t="str">
        <f t="shared" si="98"/>
        <v/>
      </c>
      <c r="L722" s="21">
        <f t="shared" ref="L722:L761" si="103">IF(E722=$F$15,1,0+L721)</f>
        <v>1</v>
      </c>
      <c r="M722" s="22">
        <f>SUM(G$401:G722)-SUM(H$401:H722)</f>
        <v>49665</v>
      </c>
      <c r="N722" s="21"/>
      <c r="O722" s="21"/>
      <c r="P722" s="21"/>
      <c r="Q722" s="21"/>
    </row>
    <row r="723" spans="4:17" hidden="1" x14ac:dyDescent="0.3">
      <c r="D723" s="22" t="str">
        <f t="shared" si="99"/>
        <v/>
      </c>
      <c r="E723" s="21" t="str">
        <f t="shared" ref="E723:E761" si="104">IF(E722="","",IF(E722+1&lt;=$B$10,E722+1,""))</f>
        <v/>
      </c>
      <c r="F723" s="22" t="str">
        <f t="shared" ref="F723:F761" si="105">IF(E723="","",F722-I723)</f>
        <v/>
      </c>
      <c r="G723" s="24" t="str">
        <f t="shared" si="100"/>
        <v/>
      </c>
      <c r="H723" s="24" t="str">
        <f t="shared" si="101"/>
        <v/>
      </c>
      <c r="I723" s="24" t="str">
        <f t="shared" ref="I723:I761" si="106">IF(E723="","",J723-G723)</f>
        <v/>
      </c>
      <c r="J723" s="22" t="str">
        <f t="shared" si="102"/>
        <v/>
      </c>
      <c r="K723" s="22" t="str">
        <f t="shared" ref="K723:K761" si="107">IF($E723="","",IF($L723=0,$F722*$B$19/$B$12,G722*$B$19/$B$12+$B$405))</f>
        <v/>
      </c>
      <c r="L723" s="21">
        <f t="shared" si="103"/>
        <v>1</v>
      </c>
      <c r="M723" s="22">
        <f>SUM(G$401:G723)-SUM(H$401:H723)</f>
        <v>49665</v>
      </c>
      <c r="N723" s="21"/>
      <c r="O723" s="21"/>
      <c r="P723" s="21"/>
      <c r="Q723" s="21"/>
    </row>
    <row r="724" spans="4:17" hidden="1" x14ac:dyDescent="0.3">
      <c r="D724" s="22" t="str">
        <f t="shared" si="99"/>
        <v/>
      </c>
      <c r="E724" s="21" t="str">
        <f t="shared" si="104"/>
        <v/>
      </c>
      <c r="F724" s="22" t="str">
        <f t="shared" si="105"/>
        <v/>
      </c>
      <c r="G724" s="24" t="str">
        <f t="shared" si="100"/>
        <v/>
      </c>
      <c r="H724" s="24" t="str">
        <f t="shared" si="101"/>
        <v/>
      </c>
      <c r="I724" s="24" t="str">
        <f t="shared" si="106"/>
        <v/>
      </c>
      <c r="J724" s="22" t="str">
        <f t="shared" si="102"/>
        <v/>
      </c>
      <c r="K724" s="22" t="str">
        <f t="shared" si="107"/>
        <v/>
      </c>
      <c r="L724" s="21">
        <f t="shared" si="103"/>
        <v>1</v>
      </c>
      <c r="M724" s="22">
        <f>SUM(G$401:G724)-SUM(H$401:H724)</f>
        <v>49665</v>
      </c>
      <c r="N724" s="21"/>
      <c r="O724" s="21"/>
      <c r="P724" s="21"/>
      <c r="Q724" s="21"/>
    </row>
    <row r="725" spans="4:17" hidden="1" x14ac:dyDescent="0.3">
      <c r="D725" s="22" t="str">
        <f t="shared" si="99"/>
        <v/>
      </c>
      <c r="E725" s="21" t="str">
        <f t="shared" si="104"/>
        <v/>
      </c>
      <c r="F725" s="22" t="str">
        <f t="shared" si="105"/>
        <v/>
      </c>
      <c r="G725" s="24" t="str">
        <f t="shared" si="100"/>
        <v/>
      </c>
      <c r="H725" s="24" t="str">
        <f t="shared" si="101"/>
        <v/>
      </c>
      <c r="I725" s="24" t="str">
        <f t="shared" si="106"/>
        <v/>
      </c>
      <c r="J725" s="22" t="str">
        <f t="shared" si="102"/>
        <v/>
      </c>
      <c r="K725" s="22" t="str">
        <f t="shared" si="107"/>
        <v/>
      </c>
      <c r="L725" s="21">
        <f t="shared" si="103"/>
        <v>1</v>
      </c>
      <c r="M725" s="22">
        <f>SUM(G$401:G725)-SUM(H$401:H725)</f>
        <v>49665</v>
      </c>
      <c r="N725" s="21"/>
      <c r="O725" s="21"/>
      <c r="P725" s="21"/>
      <c r="Q725" s="21"/>
    </row>
    <row r="726" spans="4:17" hidden="1" x14ac:dyDescent="0.3">
      <c r="D726" s="22" t="str">
        <f t="shared" si="99"/>
        <v/>
      </c>
      <c r="E726" s="21" t="str">
        <f t="shared" si="104"/>
        <v/>
      </c>
      <c r="F726" s="22" t="str">
        <f t="shared" si="105"/>
        <v/>
      </c>
      <c r="G726" s="24" t="str">
        <f t="shared" si="100"/>
        <v/>
      </c>
      <c r="H726" s="24" t="str">
        <f t="shared" si="101"/>
        <v/>
      </c>
      <c r="I726" s="24" t="str">
        <f t="shared" si="106"/>
        <v/>
      </c>
      <c r="J726" s="22" t="str">
        <f t="shared" si="102"/>
        <v/>
      </c>
      <c r="K726" s="22" t="str">
        <f t="shared" si="107"/>
        <v/>
      </c>
      <c r="L726" s="21">
        <f t="shared" si="103"/>
        <v>1</v>
      </c>
      <c r="M726" s="22">
        <f>SUM(G$401:G726)-SUM(H$401:H726)</f>
        <v>49665</v>
      </c>
      <c r="N726" s="21"/>
      <c r="O726" s="21"/>
      <c r="P726" s="21"/>
      <c r="Q726" s="21"/>
    </row>
    <row r="727" spans="4:17" hidden="1" x14ac:dyDescent="0.3">
      <c r="D727" s="22" t="str">
        <f t="shared" si="99"/>
        <v/>
      </c>
      <c r="E727" s="21" t="str">
        <f t="shared" si="104"/>
        <v/>
      </c>
      <c r="F727" s="22" t="str">
        <f t="shared" si="105"/>
        <v/>
      </c>
      <c r="G727" s="24" t="str">
        <f t="shared" si="100"/>
        <v/>
      </c>
      <c r="H727" s="24" t="str">
        <f t="shared" si="101"/>
        <v/>
      </c>
      <c r="I727" s="24" t="str">
        <f t="shared" si="106"/>
        <v/>
      </c>
      <c r="J727" s="22" t="str">
        <f t="shared" si="102"/>
        <v/>
      </c>
      <c r="K727" s="22" t="str">
        <f t="shared" si="107"/>
        <v/>
      </c>
      <c r="L727" s="21">
        <f t="shared" si="103"/>
        <v>1</v>
      </c>
      <c r="M727" s="22">
        <f>SUM(G$401:G727)-SUM(H$401:H727)</f>
        <v>49665</v>
      </c>
      <c r="N727" s="21"/>
      <c r="O727" s="21"/>
      <c r="P727" s="21"/>
      <c r="Q727" s="21"/>
    </row>
    <row r="728" spans="4:17" hidden="1" x14ac:dyDescent="0.3">
      <c r="D728" s="22" t="str">
        <f t="shared" si="99"/>
        <v/>
      </c>
      <c r="E728" s="21" t="str">
        <f t="shared" si="104"/>
        <v/>
      </c>
      <c r="F728" s="22" t="str">
        <f t="shared" si="105"/>
        <v/>
      </c>
      <c r="G728" s="24" t="str">
        <f t="shared" si="100"/>
        <v/>
      </c>
      <c r="H728" s="24" t="str">
        <f t="shared" si="101"/>
        <v/>
      </c>
      <c r="I728" s="24" t="str">
        <f t="shared" si="106"/>
        <v/>
      </c>
      <c r="J728" s="22" t="str">
        <f t="shared" si="102"/>
        <v/>
      </c>
      <c r="K728" s="22" t="str">
        <f t="shared" si="107"/>
        <v/>
      </c>
      <c r="L728" s="21">
        <f t="shared" si="103"/>
        <v>1</v>
      </c>
      <c r="M728" s="22">
        <f>SUM(G$401:G728)-SUM(H$401:H728)</f>
        <v>49665</v>
      </c>
      <c r="N728" s="21"/>
      <c r="O728" s="21"/>
      <c r="P728" s="21"/>
      <c r="Q728" s="21"/>
    </row>
    <row r="729" spans="4:17" hidden="1" x14ac:dyDescent="0.3">
      <c r="D729" s="22" t="str">
        <f t="shared" si="99"/>
        <v/>
      </c>
      <c r="E729" s="21" t="str">
        <f t="shared" si="104"/>
        <v/>
      </c>
      <c r="F729" s="22" t="str">
        <f t="shared" si="105"/>
        <v/>
      </c>
      <c r="G729" s="24" t="str">
        <f t="shared" si="100"/>
        <v/>
      </c>
      <c r="H729" s="24" t="str">
        <f t="shared" si="101"/>
        <v/>
      </c>
      <c r="I729" s="24" t="str">
        <f t="shared" si="106"/>
        <v/>
      </c>
      <c r="J729" s="22" t="str">
        <f t="shared" si="102"/>
        <v/>
      </c>
      <c r="K729" s="22" t="str">
        <f t="shared" si="107"/>
        <v/>
      </c>
      <c r="L729" s="21">
        <f t="shared" si="103"/>
        <v>1</v>
      </c>
      <c r="M729" s="22">
        <f>SUM(G$401:G729)-SUM(H$401:H729)</f>
        <v>49665</v>
      </c>
      <c r="N729" s="21"/>
      <c r="O729" s="21"/>
      <c r="P729" s="21"/>
      <c r="Q729" s="21"/>
    </row>
    <row r="730" spans="4:17" hidden="1" x14ac:dyDescent="0.3">
      <c r="D730" s="22" t="str">
        <f t="shared" si="99"/>
        <v/>
      </c>
      <c r="E730" s="21" t="str">
        <f t="shared" si="104"/>
        <v/>
      </c>
      <c r="F730" s="22" t="str">
        <f t="shared" si="105"/>
        <v/>
      </c>
      <c r="G730" s="24" t="str">
        <f t="shared" si="100"/>
        <v/>
      </c>
      <c r="H730" s="24" t="str">
        <f t="shared" si="101"/>
        <v/>
      </c>
      <c r="I730" s="24" t="str">
        <f t="shared" si="106"/>
        <v/>
      </c>
      <c r="J730" s="22" t="str">
        <f t="shared" si="102"/>
        <v/>
      </c>
      <c r="K730" s="22" t="str">
        <f t="shared" si="107"/>
        <v/>
      </c>
      <c r="L730" s="21">
        <f t="shared" si="103"/>
        <v>1</v>
      </c>
      <c r="M730" s="22">
        <f>SUM(G$401:G730)-SUM(H$401:H730)</f>
        <v>49665</v>
      </c>
      <c r="N730" s="21"/>
      <c r="O730" s="21"/>
      <c r="P730" s="21"/>
      <c r="Q730" s="21"/>
    </row>
    <row r="731" spans="4:17" hidden="1" x14ac:dyDescent="0.3">
      <c r="D731" s="22" t="str">
        <f t="shared" si="99"/>
        <v/>
      </c>
      <c r="E731" s="21" t="str">
        <f t="shared" si="104"/>
        <v/>
      </c>
      <c r="F731" s="22" t="str">
        <f t="shared" si="105"/>
        <v/>
      </c>
      <c r="G731" s="24" t="str">
        <f t="shared" si="100"/>
        <v/>
      </c>
      <c r="H731" s="24" t="str">
        <f t="shared" si="101"/>
        <v/>
      </c>
      <c r="I731" s="24" t="str">
        <f t="shared" si="106"/>
        <v/>
      </c>
      <c r="J731" s="22" t="str">
        <f t="shared" si="102"/>
        <v/>
      </c>
      <c r="K731" s="22" t="str">
        <f t="shared" si="107"/>
        <v/>
      </c>
      <c r="L731" s="21">
        <f t="shared" si="103"/>
        <v>1</v>
      </c>
      <c r="M731" s="22">
        <f>SUM(G$401:G731)-SUM(H$401:H731)</f>
        <v>49665</v>
      </c>
      <c r="N731" s="21"/>
      <c r="O731" s="21"/>
      <c r="P731" s="21"/>
      <c r="Q731" s="21"/>
    </row>
    <row r="732" spans="4:17" hidden="1" x14ac:dyDescent="0.3">
      <c r="D732" s="22" t="str">
        <f t="shared" si="99"/>
        <v/>
      </c>
      <c r="E732" s="21" t="str">
        <f t="shared" si="104"/>
        <v/>
      </c>
      <c r="F732" s="22" t="str">
        <f t="shared" si="105"/>
        <v/>
      </c>
      <c r="G732" s="24" t="str">
        <f t="shared" si="100"/>
        <v/>
      </c>
      <c r="H732" s="24" t="str">
        <f t="shared" si="101"/>
        <v/>
      </c>
      <c r="I732" s="24" t="str">
        <f t="shared" si="106"/>
        <v/>
      </c>
      <c r="J732" s="22" t="str">
        <f t="shared" si="102"/>
        <v/>
      </c>
      <c r="K732" s="22" t="str">
        <f t="shared" si="107"/>
        <v/>
      </c>
      <c r="L732" s="21">
        <f t="shared" si="103"/>
        <v>1</v>
      </c>
      <c r="M732" s="22">
        <f>SUM(G$401:G732)-SUM(H$401:H732)</f>
        <v>49665</v>
      </c>
      <c r="N732" s="21"/>
      <c r="O732" s="21"/>
      <c r="P732" s="21"/>
      <c r="Q732" s="21"/>
    </row>
    <row r="733" spans="4:17" hidden="1" x14ac:dyDescent="0.3">
      <c r="D733" s="22" t="str">
        <f t="shared" si="99"/>
        <v/>
      </c>
      <c r="E733" s="21" t="str">
        <f t="shared" si="104"/>
        <v/>
      </c>
      <c r="F733" s="22" t="str">
        <f t="shared" si="105"/>
        <v/>
      </c>
      <c r="G733" s="24" t="str">
        <f t="shared" si="100"/>
        <v/>
      </c>
      <c r="H733" s="24" t="str">
        <f t="shared" si="101"/>
        <v/>
      </c>
      <c r="I733" s="24" t="str">
        <f t="shared" si="106"/>
        <v/>
      </c>
      <c r="J733" s="22" t="str">
        <f t="shared" si="102"/>
        <v/>
      </c>
      <c r="K733" s="22" t="str">
        <f t="shared" si="107"/>
        <v/>
      </c>
      <c r="L733" s="21">
        <f t="shared" si="103"/>
        <v>1</v>
      </c>
      <c r="M733" s="22">
        <f>SUM(G$401:G733)-SUM(H$401:H733)</f>
        <v>49665</v>
      </c>
      <c r="N733" s="21"/>
      <c r="O733" s="21"/>
      <c r="P733" s="21"/>
      <c r="Q733" s="21"/>
    </row>
    <row r="734" spans="4:17" hidden="1" x14ac:dyDescent="0.3">
      <c r="D734" s="22" t="str">
        <f t="shared" si="99"/>
        <v/>
      </c>
      <c r="E734" s="21" t="str">
        <f t="shared" si="104"/>
        <v/>
      </c>
      <c r="F734" s="22" t="str">
        <f t="shared" si="105"/>
        <v/>
      </c>
      <c r="G734" s="24" t="str">
        <f t="shared" si="100"/>
        <v/>
      </c>
      <c r="H734" s="24" t="str">
        <f t="shared" si="101"/>
        <v/>
      </c>
      <c r="I734" s="24" t="str">
        <f t="shared" si="106"/>
        <v/>
      </c>
      <c r="J734" s="22" t="str">
        <f t="shared" si="102"/>
        <v/>
      </c>
      <c r="K734" s="22" t="str">
        <f t="shared" si="107"/>
        <v/>
      </c>
      <c r="L734" s="21">
        <f t="shared" si="103"/>
        <v>1</v>
      </c>
      <c r="M734" s="22">
        <f>SUM(G$401:G734)-SUM(H$401:H734)</f>
        <v>49665</v>
      </c>
      <c r="N734" s="21"/>
      <c r="O734" s="21"/>
      <c r="P734" s="21"/>
      <c r="Q734" s="21"/>
    </row>
    <row r="735" spans="4:17" hidden="1" x14ac:dyDescent="0.3">
      <c r="D735" s="22" t="str">
        <f t="shared" si="99"/>
        <v/>
      </c>
      <c r="E735" s="21" t="str">
        <f t="shared" si="104"/>
        <v/>
      </c>
      <c r="F735" s="22" t="str">
        <f t="shared" si="105"/>
        <v/>
      </c>
      <c r="G735" s="24" t="str">
        <f t="shared" si="100"/>
        <v/>
      </c>
      <c r="H735" s="24" t="str">
        <f t="shared" si="101"/>
        <v/>
      </c>
      <c r="I735" s="24" t="str">
        <f t="shared" si="106"/>
        <v/>
      </c>
      <c r="J735" s="22" t="str">
        <f t="shared" si="102"/>
        <v/>
      </c>
      <c r="K735" s="22" t="str">
        <f t="shared" si="107"/>
        <v/>
      </c>
      <c r="L735" s="21">
        <f t="shared" si="103"/>
        <v>1</v>
      </c>
      <c r="M735" s="22">
        <f>SUM(G$401:G735)-SUM(H$401:H735)</f>
        <v>49665</v>
      </c>
      <c r="N735" s="21"/>
      <c r="O735" s="21"/>
      <c r="P735" s="21"/>
      <c r="Q735" s="21"/>
    </row>
    <row r="736" spans="4:17" hidden="1" x14ac:dyDescent="0.3">
      <c r="D736" s="22" t="str">
        <f t="shared" si="99"/>
        <v/>
      </c>
      <c r="E736" s="21" t="str">
        <f t="shared" si="104"/>
        <v/>
      </c>
      <c r="F736" s="22" t="str">
        <f t="shared" si="105"/>
        <v/>
      </c>
      <c r="G736" s="24" t="str">
        <f t="shared" si="100"/>
        <v/>
      </c>
      <c r="H736" s="24" t="str">
        <f t="shared" si="101"/>
        <v/>
      </c>
      <c r="I736" s="24" t="str">
        <f t="shared" si="106"/>
        <v/>
      </c>
      <c r="J736" s="22" t="str">
        <f t="shared" si="102"/>
        <v/>
      </c>
      <c r="K736" s="22" t="str">
        <f t="shared" si="107"/>
        <v/>
      </c>
      <c r="L736" s="21">
        <f t="shared" si="103"/>
        <v>1</v>
      </c>
      <c r="M736" s="22">
        <f>SUM(G$401:G736)-SUM(H$401:H736)</f>
        <v>49665</v>
      </c>
      <c r="N736" s="21"/>
      <c r="O736" s="21"/>
      <c r="P736" s="21"/>
      <c r="Q736" s="21"/>
    </row>
    <row r="737" spans="4:17" hidden="1" x14ac:dyDescent="0.3">
      <c r="D737" s="22" t="str">
        <f t="shared" si="99"/>
        <v/>
      </c>
      <c r="E737" s="21" t="str">
        <f t="shared" si="104"/>
        <v/>
      </c>
      <c r="F737" s="22" t="str">
        <f t="shared" si="105"/>
        <v/>
      </c>
      <c r="G737" s="24" t="str">
        <f t="shared" si="100"/>
        <v/>
      </c>
      <c r="H737" s="24" t="str">
        <f t="shared" si="101"/>
        <v/>
      </c>
      <c r="I737" s="24" t="str">
        <f t="shared" si="106"/>
        <v/>
      </c>
      <c r="J737" s="22" t="str">
        <f t="shared" si="102"/>
        <v/>
      </c>
      <c r="K737" s="22" t="str">
        <f t="shared" si="107"/>
        <v/>
      </c>
      <c r="L737" s="21">
        <f t="shared" si="103"/>
        <v>1</v>
      </c>
      <c r="M737" s="22">
        <f>SUM(G$401:G737)-SUM(H$401:H737)</f>
        <v>49665</v>
      </c>
      <c r="N737" s="21"/>
      <c r="O737" s="21"/>
      <c r="P737" s="21"/>
      <c r="Q737" s="21"/>
    </row>
    <row r="738" spans="4:17" hidden="1" x14ac:dyDescent="0.3">
      <c r="D738" s="22" t="str">
        <f t="shared" si="99"/>
        <v/>
      </c>
      <c r="E738" s="21" t="str">
        <f t="shared" si="104"/>
        <v/>
      </c>
      <c r="F738" s="22" t="str">
        <f t="shared" si="105"/>
        <v/>
      </c>
      <c r="G738" s="24" t="str">
        <f t="shared" si="100"/>
        <v/>
      </c>
      <c r="H738" s="24" t="str">
        <f t="shared" si="101"/>
        <v/>
      </c>
      <c r="I738" s="24" t="str">
        <f t="shared" si="106"/>
        <v/>
      </c>
      <c r="J738" s="22" t="str">
        <f t="shared" si="102"/>
        <v/>
      </c>
      <c r="K738" s="22" t="str">
        <f t="shared" si="107"/>
        <v/>
      </c>
      <c r="L738" s="21">
        <f t="shared" si="103"/>
        <v>1</v>
      </c>
      <c r="M738" s="22">
        <f>SUM(G$401:G738)-SUM(H$401:H738)</f>
        <v>49665</v>
      </c>
      <c r="N738" s="21"/>
      <c r="O738" s="21"/>
      <c r="P738" s="21"/>
      <c r="Q738" s="21"/>
    </row>
    <row r="739" spans="4:17" hidden="1" x14ac:dyDescent="0.3">
      <c r="D739" s="22" t="str">
        <f t="shared" si="99"/>
        <v/>
      </c>
      <c r="E739" s="21" t="str">
        <f t="shared" si="104"/>
        <v/>
      </c>
      <c r="F739" s="22" t="str">
        <f t="shared" si="105"/>
        <v/>
      </c>
      <c r="G739" s="24" t="str">
        <f t="shared" si="100"/>
        <v/>
      </c>
      <c r="H739" s="24" t="str">
        <f t="shared" si="101"/>
        <v/>
      </c>
      <c r="I739" s="24" t="str">
        <f t="shared" si="106"/>
        <v/>
      </c>
      <c r="J739" s="22" t="str">
        <f t="shared" si="102"/>
        <v/>
      </c>
      <c r="K739" s="22" t="str">
        <f t="shared" si="107"/>
        <v/>
      </c>
      <c r="L739" s="21">
        <f t="shared" si="103"/>
        <v>1</v>
      </c>
      <c r="M739" s="22">
        <f>SUM(G$401:G739)-SUM(H$401:H739)</f>
        <v>49665</v>
      </c>
      <c r="N739" s="21"/>
      <c r="O739" s="21"/>
      <c r="P739" s="21"/>
      <c r="Q739" s="21"/>
    </row>
    <row r="740" spans="4:17" hidden="1" x14ac:dyDescent="0.3">
      <c r="D740" s="22" t="str">
        <f t="shared" si="99"/>
        <v/>
      </c>
      <c r="E740" s="21" t="str">
        <f t="shared" si="104"/>
        <v/>
      </c>
      <c r="F740" s="22" t="str">
        <f t="shared" si="105"/>
        <v/>
      </c>
      <c r="G740" s="24" t="str">
        <f t="shared" si="100"/>
        <v/>
      </c>
      <c r="H740" s="24" t="str">
        <f t="shared" si="101"/>
        <v/>
      </c>
      <c r="I740" s="24" t="str">
        <f t="shared" si="106"/>
        <v/>
      </c>
      <c r="J740" s="22" t="str">
        <f t="shared" si="102"/>
        <v/>
      </c>
      <c r="K740" s="22" t="str">
        <f t="shared" si="107"/>
        <v/>
      </c>
      <c r="L740" s="21">
        <f t="shared" si="103"/>
        <v>1</v>
      </c>
      <c r="M740" s="22">
        <f>SUM(G$401:G740)-SUM(H$401:H740)</f>
        <v>49665</v>
      </c>
      <c r="N740" s="21"/>
      <c r="O740" s="21"/>
      <c r="P740" s="21"/>
      <c r="Q740" s="21"/>
    </row>
    <row r="741" spans="4:17" hidden="1" x14ac:dyDescent="0.3">
      <c r="D741" s="22" t="str">
        <f t="shared" si="99"/>
        <v/>
      </c>
      <c r="E741" s="21" t="str">
        <f t="shared" si="104"/>
        <v/>
      </c>
      <c r="F741" s="22" t="str">
        <f t="shared" si="105"/>
        <v/>
      </c>
      <c r="G741" s="24" t="str">
        <f t="shared" si="100"/>
        <v/>
      </c>
      <c r="H741" s="24" t="str">
        <f t="shared" si="101"/>
        <v/>
      </c>
      <c r="I741" s="24" t="str">
        <f t="shared" si="106"/>
        <v/>
      </c>
      <c r="J741" s="22" t="str">
        <f t="shared" si="102"/>
        <v/>
      </c>
      <c r="K741" s="22" t="str">
        <f t="shared" si="107"/>
        <v/>
      </c>
      <c r="L741" s="21">
        <f t="shared" si="103"/>
        <v>1</v>
      </c>
      <c r="M741" s="22">
        <f>SUM(G$401:G741)-SUM(H$401:H741)</f>
        <v>49665</v>
      </c>
      <c r="N741" s="21"/>
      <c r="O741" s="21"/>
      <c r="P741" s="21"/>
      <c r="Q741" s="21"/>
    </row>
    <row r="742" spans="4:17" hidden="1" x14ac:dyDescent="0.3">
      <c r="D742" s="22" t="str">
        <f t="shared" si="99"/>
        <v/>
      </c>
      <c r="E742" s="21" t="str">
        <f t="shared" si="104"/>
        <v/>
      </c>
      <c r="F742" s="22" t="str">
        <f t="shared" si="105"/>
        <v/>
      </c>
      <c r="G742" s="24" t="str">
        <f t="shared" si="100"/>
        <v/>
      </c>
      <c r="H742" s="24" t="str">
        <f t="shared" si="101"/>
        <v/>
      </c>
      <c r="I742" s="24" t="str">
        <f t="shared" si="106"/>
        <v/>
      </c>
      <c r="J742" s="22" t="str">
        <f t="shared" si="102"/>
        <v/>
      </c>
      <c r="K742" s="22" t="str">
        <f t="shared" si="107"/>
        <v/>
      </c>
      <c r="L742" s="21">
        <f t="shared" si="103"/>
        <v>1</v>
      </c>
      <c r="M742" s="22">
        <f>SUM(G$401:G742)-SUM(H$401:H742)</f>
        <v>49665</v>
      </c>
      <c r="N742" s="21"/>
      <c r="O742" s="21"/>
      <c r="P742" s="21"/>
      <c r="Q742" s="21"/>
    </row>
    <row r="743" spans="4:17" hidden="1" x14ac:dyDescent="0.3">
      <c r="D743" s="22" t="str">
        <f t="shared" si="99"/>
        <v/>
      </c>
      <c r="E743" s="21" t="str">
        <f t="shared" si="104"/>
        <v/>
      </c>
      <c r="F743" s="22" t="str">
        <f t="shared" si="105"/>
        <v/>
      </c>
      <c r="G743" s="24" t="str">
        <f t="shared" si="100"/>
        <v/>
      </c>
      <c r="H743" s="24" t="str">
        <f t="shared" si="101"/>
        <v/>
      </c>
      <c r="I743" s="24" t="str">
        <f t="shared" si="106"/>
        <v/>
      </c>
      <c r="J743" s="22" t="str">
        <f t="shared" si="102"/>
        <v/>
      </c>
      <c r="K743" s="22" t="str">
        <f t="shared" si="107"/>
        <v/>
      </c>
      <c r="L743" s="21">
        <f t="shared" si="103"/>
        <v>1</v>
      </c>
      <c r="M743" s="22">
        <f>SUM(G$401:G743)-SUM(H$401:H743)</f>
        <v>49665</v>
      </c>
      <c r="N743" s="21"/>
      <c r="O743" s="21"/>
      <c r="P743" s="21"/>
      <c r="Q743" s="21"/>
    </row>
    <row r="744" spans="4:17" hidden="1" x14ac:dyDescent="0.3">
      <c r="D744" s="22" t="str">
        <f t="shared" si="99"/>
        <v/>
      </c>
      <c r="E744" s="21" t="str">
        <f t="shared" si="104"/>
        <v/>
      </c>
      <c r="F744" s="22" t="str">
        <f t="shared" si="105"/>
        <v/>
      </c>
      <c r="G744" s="24" t="str">
        <f t="shared" si="100"/>
        <v/>
      </c>
      <c r="H744" s="24" t="str">
        <f t="shared" si="101"/>
        <v/>
      </c>
      <c r="I744" s="24" t="str">
        <f t="shared" si="106"/>
        <v/>
      </c>
      <c r="J744" s="22" t="str">
        <f t="shared" si="102"/>
        <v/>
      </c>
      <c r="K744" s="22" t="str">
        <f t="shared" si="107"/>
        <v/>
      </c>
      <c r="L744" s="21">
        <f t="shared" si="103"/>
        <v>1</v>
      </c>
      <c r="M744" s="22">
        <f>SUM(G$401:G744)-SUM(H$401:H744)</f>
        <v>49665</v>
      </c>
      <c r="N744" s="21"/>
      <c r="O744" s="21"/>
      <c r="P744" s="21"/>
      <c r="Q744" s="21"/>
    </row>
    <row r="745" spans="4:17" hidden="1" x14ac:dyDescent="0.3">
      <c r="D745" s="22" t="str">
        <f t="shared" si="99"/>
        <v/>
      </c>
      <c r="E745" s="21" t="str">
        <f t="shared" si="104"/>
        <v/>
      </c>
      <c r="F745" s="22" t="str">
        <f t="shared" si="105"/>
        <v/>
      </c>
      <c r="G745" s="24" t="str">
        <f t="shared" si="100"/>
        <v/>
      </c>
      <c r="H745" s="24" t="str">
        <f t="shared" si="101"/>
        <v/>
      </c>
      <c r="I745" s="24" t="str">
        <f t="shared" si="106"/>
        <v/>
      </c>
      <c r="J745" s="22" t="str">
        <f t="shared" si="102"/>
        <v/>
      </c>
      <c r="K745" s="22" t="str">
        <f t="shared" si="107"/>
        <v/>
      </c>
      <c r="L745" s="21">
        <f t="shared" si="103"/>
        <v>1</v>
      </c>
      <c r="M745" s="22">
        <f>SUM(G$401:G745)-SUM(H$401:H745)</f>
        <v>49665</v>
      </c>
      <c r="N745" s="21"/>
      <c r="O745" s="21"/>
      <c r="P745" s="21"/>
      <c r="Q745" s="21"/>
    </row>
    <row r="746" spans="4:17" hidden="1" x14ac:dyDescent="0.3">
      <c r="D746" s="22" t="str">
        <f t="shared" si="99"/>
        <v/>
      </c>
      <c r="E746" s="21" t="str">
        <f t="shared" si="104"/>
        <v/>
      </c>
      <c r="F746" s="22" t="str">
        <f t="shared" si="105"/>
        <v/>
      </c>
      <c r="G746" s="24" t="str">
        <f t="shared" si="100"/>
        <v/>
      </c>
      <c r="H746" s="24" t="str">
        <f t="shared" si="101"/>
        <v/>
      </c>
      <c r="I746" s="24" t="str">
        <f t="shared" si="106"/>
        <v/>
      </c>
      <c r="J746" s="22" t="str">
        <f t="shared" si="102"/>
        <v/>
      </c>
      <c r="K746" s="22" t="str">
        <f t="shared" si="107"/>
        <v/>
      </c>
      <c r="L746" s="21">
        <f t="shared" si="103"/>
        <v>1</v>
      </c>
      <c r="M746" s="22">
        <f>SUM(G$401:G746)-SUM(H$401:H746)</f>
        <v>49665</v>
      </c>
      <c r="N746" s="21"/>
      <c r="O746" s="21"/>
      <c r="P746" s="21"/>
      <c r="Q746" s="21"/>
    </row>
    <row r="747" spans="4:17" hidden="1" x14ac:dyDescent="0.3">
      <c r="D747" s="22" t="str">
        <f t="shared" si="99"/>
        <v/>
      </c>
      <c r="E747" s="21" t="str">
        <f t="shared" si="104"/>
        <v/>
      </c>
      <c r="F747" s="22" t="str">
        <f t="shared" si="105"/>
        <v/>
      </c>
      <c r="G747" s="24" t="str">
        <f t="shared" si="100"/>
        <v/>
      </c>
      <c r="H747" s="24" t="str">
        <f t="shared" si="101"/>
        <v/>
      </c>
      <c r="I747" s="24" t="str">
        <f t="shared" si="106"/>
        <v/>
      </c>
      <c r="J747" s="22" t="str">
        <f t="shared" si="102"/>
        <v/>
      </c>
      <c r="K747" s="22" t="str">
        <f t="shared" si="107"/>
        <v/>
      </c>
      <c r="L747" s="21">
        <f t="shared" si="103"/>
        <v>1</v>
      </c>
      <c r="M747" s="22">
        <f>SUM(G$401:G747)-SUM(H$401:H747)</f>
        <v>49665</v>
      </c>
      <c r="N747" s="21"/>
      <c r="O747" s="21"/>
      <c r="P747" s="21"/>
      <c r="Q747" s="21"/>
    </row>
    <row r="748" spans="4:17" hidden="1" x14ac:dyDescent="0.3">
      <c r="D748" s="22" t="str">
        <f t="shared" si="99"/>
        <v/>
      </c>
      <c r="E748" s="21" t="str">
        <f t="shared" si="104"/>
        <v/>
      </c>
      <c r="F748" s="22" t="str">
        <f t="shared" si="105"/>
        <v/>
      </c>
      <c r="G748" s="24" t="str">
        <f t="shared" si="100"/>
        <v/>
      </c>
      <c r="H748" s="24" t="str">
        <f t="shared" si="101"/>
        <v/>
      </c>
      <c r="I748" s="24" t="str">
        <f t="shared" si="106"/>
        <v/>
      </c>
      <c r="J748" s="22" t="str">
        <f t="shared" si="102"/>
        <v/>
      </c>
      <c r="K748" s="22" t="str">
        <f t="shared" si="107"/>
        <v/>
      </c>
      <c r="L748" s="21">
        <f t="shared" si="103"/>
        <v>1</v>
      </c>
      <c r="M748" s="22">
        <f>SUM(G$401:G748)-SUM(H$401:H748)</f>
        <v>49665</v>
      </c>
      <c r="N748" s="21"/>
      <c r="O748" s="21"/>
      <c r="P748" s="21"/>
      <c r="Q748" s="21"/>
    </row>
    <row r="749" spans="4:17" hidden="1" x14ac:dyDescent="0.3">
      <c r="D749" s="22" t="str">
        <f t="shared" si="99"/>
        <v/>
      </c>
      <c r="E749" s="21" t="str">
        <f t="shared" si="104"/>
        <v/>
      </c>
      <c r="F749" s="22" t="str">
        <f t="shared" si="105"/>
        <v/>
      </c>
      <c r="G749" s="24" t="str">
        <f t="shared" si="100"/>
        <v/>
      </c>
      <c r="H749" s="24" t="str">
        <f t="shared" si="101"/>
        <v/>
      </c>
      <c r="I749" s="24" t="str">
        <f t="shared" si="106"/>
        <v/>
      </c>
      <c r="J749" s="22" t="str">
        <f t="shared" si="102"/>
        <v/>
      </c>
      <c r="K749" s="22" t="str">
        <f t="shared" si="107"/>
        <v/>
      </c>
      <c r="L749" s="21">
        <f t="shared" si="103"/>
        <v>1</v>
      </c>
      <c r="M749" s="22">
        <f>SUM(G$401:G749)-SUM(H$401:H749)</f>
        <v>49665</v>
      </c>
      <c r="N749" s="21"/>
      <c r="O749" s="21"/>
      <c r="P749" s="21"/>
      <c r="Q749" s="21"/>
    </row>
    <row r="750" spans="4:17" hidden="1" x14ac:dyDescent="0.3">
      <c r="D750" s="22" t="str">
        <f t="shared" si="99"/>
        <v/>
      </c>
      <c r="E750" s="21" t="str">
        <f t="shared" si="104"/>
        <v/>
      </c>
      <c r="F750" s="22" t="str">
        <f t="shared" si="105"/>
        <v/>
      </c>
      <c r="G750" s="24" t="str">
        <f t="shared" si="100"/>
        <v/>
      </c>
      <c r="H750" s="24" t="str">
        <f t="shared" si="101"/>
        <v/>
      </c>
      <c r="I750" s="24" t="str">
        <f t="shared" si="106"/>
        <v/>
      </c>
      <c r="J750" s="22" t="str">
        <f t="shared" si="102"/>
        <v/>
      </c>
      <c r="K750" s="22" t="str">
        <f t="shared" si="107"/>
        <v/>
      </c>
      <c r="L750" s="21">
        <f t="shared" si="103"/>
        <v>1</v>
      </c>
      <c r="M750" s="22">
        <f>SUM(G$401:G750)-SUM(H$401:H750)</f>
        <v>49665</v>
      </c>
      <c r="N750" s="21"/>
      <c r="O750" s="21"/>
      <c r="P750" s="21"/>
      <c r="Q750" s="21"/>
    </row>
    <row r="751" spans="4:17" hidden="1" x14ac:dyDescent="0.3">
      <c r="D751" s="22" t="str">
        <f t="shared" si="99"/>
        <v/>
      </c>
      <c r="E751" s="21" t="str">
        <f t="shared" si="104"/>
        <v/>
      </c>
      <c r="F751" s="22" t="str">
        <f t="shared" si="105"/>
        <v/>
      </c>
      <c r="G751" s="24" t="str">
        <f t="shared" si="100"/>
        <v/>
      </c>
      <c r="H751" s="24" t="str">
        <f t="shared" si="101"/>
        <v/>
      </c>
      <c r="I751" s="24" t="str">
        <f t="shared" si="106"/>
        <v/>
      </c>
      <c r="J751" s="22" t="str">
        <f t="shared" si="102"/>
        <v/>
      </c>
      <c r="K751" s="22" t="str">
        <f t="shared" si="107"/>
        <v/>
      </c>
      <c r="L751" s="21">
        <f t="shared" si="103"/>
        <v>1</v>
      </c>
      <c r="M751" s="22">
        <f>SUM(G$401:G751)-SUM(H$401:H751)</f>
        <v>49665</v>
      </c>
      <c r="N751" s="21"/>
      <c r="O751" s="21"/>
      <c r="P751" s="21"/>
      <c r="Q751" s="21"/>
    </row>
    <row r="752" spans="4:17" hidden="1" x14ac:dyDescent="0.3">
      <c r="D752" s="22" t="str">
        <f t="shared" si="99"/>
        <v/>
      </c>
      <c r="E752" s="21" t="str">
        <f t="shared" si="104"/>
        <v/>
      </c>
      <c r="F752" s="22" t="str">
        <f t="shared" si="105"/>
        <v/>
      </c>
      <c r="G752" s="24" t="str">
        <f t="shared" si="100"/>
        <v/>
      </c>
      <c r="H752" s="24" t="str">
        <f t="shared" si="101"/>
        <v/>
      </c>
      <c r="I752" s="24" t="str">
        <f t="shared" si="106"/>
        <v/>
      </c>
      <c r="J752" s="22" t="str">
        <f t="shared" si="102"/>
        <v/>
      </c>
      <c r="K752" s="22" t="str">
        <f t="shared" si="107"/>
        <v/>
      </c>
      <c r="L752" s="21">
        <f t="shared" si="103"/>
        <v>1</v>
      </c>
      <c r="M752" s="22">
        <f>SUM(G$401:G752)-SUM(H$401:H752)</f>
        <v>49665</v>
      </c>
      <c r="N752" s="21"/>
      <c r="O752" s="21"/>
      <c r="P752" s="21"/>
      <c r="Q752" s="21"/>
    </row>
    <row r="753" spans="4:17" hidden="1" x14ac:dyDescent="0.3">
      <c r="D753" s="22" t="str">
        <f t="shared" si="99"/>
        <v/>
      </c>
      <c r="E753" s="21" t="str">
        <f t="shared" si="104"/>
        <v/>
      </c>
      <c r="F753" s="22" t="str">
        <f t="shared" si="105"/>
        <v/>
      </c>
      <c r="G753" s="24" t="str">
        <f t="shared" si="100"/>
        <v/>
      </c>
      <c r="H753" s="24" t="str">
        <f t="shared" si="101"/>
        <v/>
      </c>
      <c r="I753" s="24" t="str">
        <f t="shared" si="106"/>
        <v/>
      </c>
      <c r="J753" s="22" t="str">
        <f t="shared" si="102"/>
        <v/>
      </c>
      <c r="K753" s="22" t="str">
        <f t="shared" si="107"/>
        <v/>
      </c>
      <c r="L753" s="21">
        <f t="shared" si="103"/>
        <v>1</v>
      </c>
      <c r="M753" s="22">
        <f>SUM(G$401:G753)-SUM(H$401:H753)</f>
        <v>49665</v>
      </c>
      <c r="N753" s="21"/>
      <c r="O753" s="21"/>
      <c r="P753" s="21"/>
      <c r="Q753" s="21"/>
    </row>
    <row r="754" spans="4:17" hidden="1" x14ac:dyDescent="0.3">
      <c r="D754" s="22" t="str">
        <f t="shared" si="99"/>
        <v/>
      </c>
      <c r="E754" s="21" t="str">
        <f t="shared" si="104"/>
        <v/>
      </c>
      <c r="F754" s="22" t="str">
        <f t="shared" si="105"/>
        <v/>
      </c>
      <c r="G754" s="24" t="str">
        <f t="shared" si="100"/>
        <v/>
      </c>
      <c r="H754" s="24" t="str">
        <f t="shared" si="101"/>
        <v/>
      </c>
      <c r="I754" s="24" t="str">
        <f t="shared" si="106"/>
        <v/>
      </c>
      <c r="J754" s="22" t="str">
        <f t="shared" si="102"/>
        <v/>
      </c>
      <c r="K754" s="22" t="str">
        <f t="shared" si="107"/>
        <v/>
      </c>
      <c r="L754" s="21">
        <f t="shared" si="103"/>
        <v>1</v>
      </c>
      <c r="M754" s="22">
        <f>SUM(G$401:G754)-SUM(H$401:H754)</f>
        <v>49665</v>
      </c>
      <c r="N754" s="21"/>
      <c r="O754" s="21"/>
      <c r="P754" s="21"/>
      <c r="Q754" s="21"/>
    </row>
    <row r="755" spans="4:17" hidden="1" x14ac:dyDescent="0.3">
      <c r="D755" s="22" t="str">
        <f t="shared" si="99"/>
        <v/>
      </c>
      <c r="E755" s="21" t="str">
        <f t="shared" si="104"/>
        <v/>
      </c>
      <c r="F755" s="22" t="str">
        <f t="shared" si="105"/>
        <v/>
      </c>
      <c r="G755" s="24" t="str">
        <f t="shared" si="100"/>
        <v/>
      </c>
      <c r="H755" s="24" t="str">
        <f t="shared" si="101"/>
        <v/>
      </c>
      <c r="I755" s="24" t="str">
        <f t="shared" si="106"/>
        <v/>
      </c>
      <c r="J755" s="22" t="str">
        <f t="shared" si="102"/>
        <v/>
      </c>
      <c r="K755" s="22" t="str">
        <f t="shared" si="107"/>
        <v/>
      </c>
      <c r="L755" s="21">
        <f t="shared" si="103"/>
        <v>1</v>
      </c>
      <c r="M755" s="22">
        <f>SUM(G$401:G755)-SUM(H$401:H755)</f>
        <v>49665</v>
      </c>
      <c r="N755" s="21"/>
      <c r="O755" s="21"/>
      <c r="P755" s="21"/>
      <c r="Q755" s="21"/>
    </row>
    <row r="756" spans="4:17" hidden="1" x14ac:dyDescent="0.3">
      <c r="D756" s="22" t="str">
        <f t="shared" si="99"/>
        <v/>
      </c>
      <c r="E756" s="21" t="str">
        <f t="shared" si="104"/>
        <v/>
      </c>
      <c r="F756" s="22" t="str">
        <f t="shared" si="105"/>
        <v/>
      </c>
      <c r="G756" s="24" t="str">
        <f t="shared" si="100"/>
        <v/>
      </c>
      <c r="H756" s="24" t="str">
        <f t="shared" si="101"/>
        <v/>
      </c>
      <c r="I756" s="24" t="str">
        <f t="shared" si="106"/>
        <v/>
      </c>
      <c r="J756" s="22" t="str">
        <f t="shared" si="102"/>
        <v/>
      </c>
      <c r="K756" s="22" t="str">
        <f t="shared" si="107"/>
        <v/>
      </c>
      <c r="L756" s="21">
        <f t="shared" si="103"/>
        <v>1</v>
      </c>
      <c r="M756" s="22">
        <f>SUM(G$401:G756)-SUM(H$401:H756)</f>
        <v>49665</v>
      </c>
      <c r="N756" s="21"/>
      <c r="O756" s="21"/>
      <c r="P756" s="21"/>
      <c r="Q756" s="21"/>
    </row>
    <row r="757" spans="4:17" hidden="1" x14ac:dyDescent="0.3">
      <c r="D757" s="22" t="str">
        <f t="shared" si="99"/>
        <v/>
      </c>
      <c r="E757" s="21" t="str">
        <f t="shared" si="104"/>
        <v/>
      </c>
      <c r="F757" s="22" t="str">
        <f t="shared" si="105"/>
        <v/>
      </c>
      <c r="G757" s="24" t="str">
        <f t="shared" si="100"/>
        <v/>
      </c>
      <c r="H757" s="24" t="str">
        <f t="shared" si="101"/>
        <v/>
      </c>
      <c r="I757" s="24" t="str">
        <f t="shared" si="106"/>
        <v/>
      </c>
      <c r="J757" s="22" t="str">
        <f t="shared" si="102"/>
        <v/>
      </c>
      <c r="K757" s="22" t="str">
        <f t="shared" si="107"/>
        <v/>
      </c>
      <c r="L757" s="21">
        <f t="shared" si="103"/>
        <v>1</v>
      </c>
      <c r="M757" s="22">
        <f>SUM(G$401:G757)-SUM(H$401:H757)</f>
        <v>49665</v>
      </c>
      <c r="N757" s="21"/>
      <c r="O757" s="21"/>
      <c r="P757" s="21"/>
      <c r="Q757" s="21"/>
    </row>
    <row r="758" spans="4:17" hidden="1" x14ac:dyDescent="0.3">
      <c r="D758" s="22" t="str">
        <f t="shared" si="99"/>
        <v/>
      </c>
      <c r="E758" s="21" t="str">
        <f t="shared" si="104"/>
        <v/>
      </c>
      <c r="F758" s="22" t="str">
        <f t="shared" si="105"/>
        <v/>
      </c>
      <c r="G758" s="24" t="str">
        <f t="shared" si="100"/>
        <v/>
      </c>
      <c r="H758" s="24" t="str">
        <f t="shared" si="101"/>
        <v/>
      </c>
      <c r="I758" s="24" t="str">
        <f t="shared" si="106"/>
        <v/>
      </c>
      <c r="J758" s="22" t="str">
        <f t="shared" si="102"/>
        <v/>
      </c>
      <c r="K758" s="22" t="str">
        <f t="shared" si="107"/>
        <v/>
      </c>
      <c r="L758" s="21">
        <f t="shared" si="103"/>
        <v>1</v>
      </c>
      <c r="M758" s="22">
        <f>SUM(G$401:G758)-SUM(H$401:H758)</f>
        <v>49665</v>
      </c>
      <c r="N758" s="21"/>
      <c r="O758" s="21"/>
      <c r="P758" s="21"/>
      <c r="Q758" s="21"/>
    </row>
    <row r="759" spans="4:17" hidden="1" x14ac:dyDescent="0.3">
      <c r="D759" s="22" t="str">
        <f t="shared" si="99"/>
        <v/>
      </c>
      <c r="E759" s="21" t="str">
        <f t="shared" si="104"/>
        <v/>
      </c>
      <c r="F759" s="22" t="str">
        <f t="shared" si="105"/>
        <v/>
      </c>
      <c r="G759" s="24" t="str">
        <f t="shared" si="100"/>
        <v/>
      </c>
      <c r="H759" s="24" t="str">
        <f t="shared" si="101"/>
        <v/>
      </c>
      <c r="I759" s="24" t="str">
        <f t="shared" si="106"/>
        <v/>
      </c>
      <c r="J759" s="22" t="str">
        <f t="shared" si="102"/>
        <v/>
      </c>
      <c r="K759" s="22" t="str">
        <f t="shared" si="107"/>
        <v/>
      </c>
      <c r="L759" s="21">
        <f t="shared" si="103"/>
        <v>1</v>
      </c>
      <c r="M759" s="22">
        <f>SUM(G$401:G759)-SUM(H$401:H759)</f>
        <v>49665</v>
      </c>
      <c r="N759" s="21"/>
      <c r="O759" s="21"/>
      <c r="P759" s="21"/>
      <c r="Q759" s="21"/>
    </row>
    <row r="760" spans="4:17" hidden="1" x14ac:dyDescent="0.3">
      <c r="D760" s="22" t="str">
        <f t="shared" si="99"/>
        <v/>
      </c>
      <c r="E760" s="21" t="str">
        <f t="shared" si="104"/>
        <v/>
      </c>
      <c r="F760" s="22" t="str">
        <f t="shared" si="105"/>
        <v/>
      </c>
      <c r="G760" s="24" t="str">
        <f t="shared" si="100"/>
        <v/>
      </c>
      <c r="H760" s="24" t="str">
        <f t="shared" si="101"/>
        <v/>
      </c>
      <c r="I760" s="24" t="str">
        <f t="shared" si="106"/>
        <v/>
      </c>
      <c r="J760" s="22" t="str">
        <f t="shared" si="102"/>
        <v/>
      </c>
      <c r="K760" s="22" t="str">
        <f t="shared" si="107"/>
        <v/>
      </c>
      <c r="L760" s="21">
        <f t="shared" si="103"/>
        <v>1</v>
      </c>
      <c r="M760" s="22">
        <f>SUM(G$401:G760)-SUM(H$401:H760)</f>
        <v>49665</v>
      </c>
      <c r="N760" s="21"/>
      <c r="O760" s="21"/>
      <c r="P760" s="21"/>
      <c r="Q760" s="21"/>
    </row>
    <row r="761" spans="4:17" hidden="1" x14ac:dyDescent="0.3">
      <c r="D761" s="22" t="str">
        <f t="shared" si="99"/>
        <v/>
      </c>
      <c r="E761" s="21" t="str">
        <f t="shared" si="104"/>
        <v/>
      </c>
      <c r="F761" s="22" t="str">
        <f t="shared" si="105"/>
        <v/>
      </c>
      <c r="G761" s="24" t="str">
        <f t="shared" si="100"/>
        <v/>
      </c>
      <c r="H761" s="24" t="str">
        <f t="shared" si="101"/>
        <v/>
      </c>
      <c r="I761" s="24" t="str">
        <f t="shared" si="106"/>
        <v/>
      </c>
      <c r="J761" s="22" t="str">
        <f t="shared" si="102"/>
        <v/>
      </c>
      <c r="K761" s="22" t="str">
        <f t="shared" si="107"/>
        <v/>
      </c>
      <c r="L761" s="21">
        <f t="shared" si="103"/>
        <v>1</v>
      </c>
      <c r="M761" s="22">
        <f>SUM(G$401:G761)-SUM(H$401:H761)</f>
        <v>49665</v>
      </c>
      <c r="N761" s="21"/>
      <c r="O761" s="21"/>
      <c r="P761" s="21"/>
      <c r="Q761" s="21"/>
    </row>
    <row r="762" spans="4:17" hidden="1" x14ac:dyDescent="0.3"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</row>
    <row r="763" spans="4:17" hidden="1" x14ac:dyDescent="0.3"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</row>
    <row r="764" spans="4:17" hidden="1" x14ac:dyDescent="0.3"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</row>
    <row r="765" spans="4:17" hidden="1" x14ac:dyDescent="0.3"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</row>
    <row r="766" spans="4:17" hidden="1" x14ac:dyDescent="0.3"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</row>
    <row r="767" spans="4:17" hidden="1" x14ac:dyDescent="0.3"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</row>
    <row r="768" spans="4:17" hidden="1" x14ac:dyDescent="0.3"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</row>
    <row r="769" spans="4:17" hidden="1" x14ac:dyDescent="0.3"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</row>
    <row r="770" spans="4:17" hidden="1" x14ac:dyDescent="0.3"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</row>
    <row r="771" spans="4:17" hidden="1" x14ac:dyDescent="0.3"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</row>
    <row r="772" spans="4:17" hidden="1" x14ac:dyDescent="0.3"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</row>
    <row r="773" spans="4:17" hidden="1" x14ac:dyDescent="0.3"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</row>
    <row r="774" spans="4:17" hidden="1" x14ac:dyDescent="0.3"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</row>
    <row r="775" spans="4:17" hidden="1" x14ac:dyDescent="0.3"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</row>
    <row r="776" spans="4:17" hidden="1" x14ac:dyDescent="0.3"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</row>
    <row r="777" spans="4:17" hidden="1" x14ac:dyDescent="0.3"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</row>
    <row r="778" spans="4:17" hidden="1" x14ac:dyDescent="0.3"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</row>
    <row r="779" spans="4:17" hidden="1" x14ac:dyDescent="0.3"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</row>
    <row r="780" spans="4:17" hidden="1" x14ac:dyDescent="0.3"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</row>
    <row r="781" spans="4:17" hidden="1" x14ac:dyDescent="0.3"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</row>
    <row r="782" spans="4:17" hidden="1" x14ac:dyDescent="0.3"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</row>
    <row r="783" spans="4:17" hidden="1" x14ac:dyDescent="0.3"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</row>
    <row r="784" spans="4:17" hidden="1" x14ac:dyDescent="0.3"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</row>
    <row r="785" spans="4:17" hidden="1" x14ac:dyDescent="0.3"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</row>
    <row r="786" spans="4:17" hidden="1" x14ac:dyDescent="0.3"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</row>
    <row r="787" spans="4:17" hidden="1" x14ac:dyDescent="0.3"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</row>
    <row r="788" spans="4:17" hidden="1" x14ac:dyDescent="0.3"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</row>
    <row r="789" spans="4:17" hidden="1" x14ac:dyDescent="0.3"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</row>
    <row r="790" spans="4:17" hidden="1" x14ac:dyDescent="0.3"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</row>
    <row r="791" spans="4:17" hidden="1" x14ac:dyDescent="0.3"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</row>
    <row r="792" spans="4:17" hidden="1" x14ac:dyDescent="0.3"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</row>
    <row r="793" spans="4:17" hidden="1" x14ac:dyDescent="0.3"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</row>
    <row r="794" spans="4:17" hidden="1" x14ac:dyDescent="0.3"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</row>
    <row r="795" spans="4:17" hidden="1" x14ac:dyDescent="0.3"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</row>
    <row r="796" spans="4:17" hidden="1" x14ac:dyDescent="0.3"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</row>
    <row r="797" spans="4:17" hidden="1" x14ac:dyDescent="0.3"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</row>
    <row r="798" spans="4:17" hidden="1" x14ac:dyDescent="0.3"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</row>
    <row r="799" spans="4:17" hidden="1" x14ac:dyDescent="0.3"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</row>
    <row r="800" spans="4:17" x14ac:dyDescent="0.3"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</row>
    <row r="801" spans="1:17" x14ac:dyDescent="0.3"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</row>
    <row r="802" spans="1:17" x14ac:dyDescent="0.3">
      <c r="A802" t="str">
        <f>CONCATENATE("Ihr Minderertrag in der Zinsbindungsphase von ",$F$13," Jahren beträgt")</f>
        <v>Ihr Minderertrag in der Zinsbindungsphase von 10 Jahren beträgt</v>
      </c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</row>
    <row r="803" spans="1:17" x14ac:dyDescent="0.3">
      <c r="A803" t="str">
        <f>CONCATENATE("Ihr Mehrertrag in der Zinsbindungsphase von ",$F$13," Jahren beträgt")</f>
        <v>Ihr Mehrertrag in der Zinsbindungsphase von 10 Jahren beträgt</v>
      </c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</row>
    <row r="804" spans="1:17" x14ac:dyDescent="0.3"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</row>
    <row r="805" spans="1:17" x14ac:dyDescent="0.3"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</row>
    <row r="806" spans="1:17" x14ac:dyDescent="0.3"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</row>
    <row r="807" spans="1:17" x14ac:dyDescent="0.3"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</row>
    <row r="808" spans="1:17" x14ac:dyDescent="0.3"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</row>
    <row r="809" spans="1:17" x14ac:dyDescent="0.3"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</row>
    <row r="810" spans="1:17" x14ac:dyDescent="0.3"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</row>
    <row r="811" spans="1:17" x14ac:dyDescent="0.3"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</row>
    <row r="812" spans="1:17" x14ac:dyDescent="0.3"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</row>
    <row r="813" spans="1:17" x14ac:dyDescent="0.3"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</row>
    <row r="814" spans="1:17" x14ac:dyDescent="0.3"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</row>
    <row r="815" spans="1:17" x14ac:dyDescent="0.3"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</row>
    <row r="816" spans="1:17" x14ac:dyDescent="0.3"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</row>
    <row r="817" spans="4:17" x14ac:dyDescent="0.3"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</row>
    <row r="818" spans="4:17" x14ac:dyDescent="0.3"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</row>
    <row r="819" spans="4:17" x14ac:dyDescent="0.3"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</row>
    <row r="820" spans="4:17" x14ac:dyDescent="0.3"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</row>
    <row r="821" spans="4:17" x14ac:dyDescent="0.3"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</row>
    <row r="822" spans="4:17" x14ac:dyDescent="0.3"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</row>
    <row r="823" spans="4:17" x14ac:dyDescent="0.3"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</row>
    <row r="824" spans="4:17" x14ac:dyDescent="0.3"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</row>
    <row r="825" spans="4:17" x14ac:dyDescent="0.3"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</row>
    <row r="826" spans="4:17" x14ac:dyDescent="0.3"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</row>
    <row r="827" spans="4:17" x14ac:dyDescent="0.3"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</row>
    <row r="828" spans="4:17" x14ac:dyDescent="0.3"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</row>
    <row r="829" spans="4:17" x14ac:dyDescent="0.3"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</row>
    <row r="830" spans="4:17" x14ac:dyDescent="0.3"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</row>
    <row r="831" spans="4:17" x14ac:dyDescent="0.3"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</row>
    <row r="832" spans="4:17" x14ac:dyDescent="0.3"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</row>
    <row r="833" spans="4:17" x14ac:dyDescent="0.3"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</row>
    <row r="834" spans="4:17" x14ac:dyDescent="0.3"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</row>
    <row r="835" spans="4:17" x14ac:dyDescent="0.3"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</row>
    <row r="836" spans="4:17" x14ac:dyDescent="0.3"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</row>
    <row r="837" spans="4:17" x14ac:dyDescent="0.3"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</row>
    <row r="838" spans="4:17" x14ac:dyDescent="0.3"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</row>
    <row r="839" spans="4:17" x14ac:dyDescent="0.3"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</row>
    <row r="840" spans="4:17" x14ac:dyDescent="0.3"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</row>
    <row r="841" spans="4:17" x14ac:dyDescent="0.3"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</row>
    <row r="842" spans="4:17" x14ac:dyDescent="0.3"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</row>
    <row r="843" spans="4:17" x14ac:dyDescent="0.3"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</row>
    <row r="844" spans="4:17" x14ac:dyDescent="0.3"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</row>
    <row r="845" spans="4:17" x14ac:dyDescent="0.3"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</row>
    <row r="846" spans="4:17" x14ac:dyDescent="0.3"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</row>
    <row r="847" spans="4:17" x14ac:dyDescent="0.3"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</row>
    <row r="848" spans="4:17" x14ac:dyDescent="0.3"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</row>
    <row r="849" spans="4:17" x14ac:dyDescent="0.3"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</row>
    <row r="850" spans="4:17" x14ac:dyDescent="0.3"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</row>
    <row r="851" spans="4:17" x14ac:dyDescent="0.3"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</row>
    <row r="852" spans="4:17" x14ac:dyDescent="0.3"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</row>
    <row r="853" spans="4:17" x14ac:dyDescent="0.3"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</row>
    <row r="854" spans="4:17" x14ac:dyDescent="0.3"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</row>
    <row r="855" spans="4:17" x14ac:dyDescent="0.3"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</row>
    <row r="856" spans="4:17" x14ac:dyDescent="0.3"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</row>
    <row r="857" spans="4:17" x14ac:dyDescent="0.3"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</row>
    <row r="858" spans="4:17" x14ac:dyDescent="0.3"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</row>
    <row r="859" spans="4:17" x14ac:dyDescent="0.3"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</row>
    <row r="860" spans="4:17" x14ac:dyDescent="0.3"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</row>
    <row r="861" spans="4:17" x14ac:dyDescent="0.3"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</row>
    <row r="862" spans="4:17" x14ac:dyDescent="0.3"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</row>
    <row r="863" spans="4:17" x14ac:dyDescent="0.3"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</row>
    <row r="864" spans="4:17" x14ac:dyDescent="0.3"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</row>
    <row r="865" spans="4:17" x14ac:dyDescent="0.3"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</row>
    <row r="866" spans="4:17" x14ac:dyDescent="0.3"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</row>
    <row r="867" spans="4:17" x14ac:dyDescent="0.3"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</row>
    <row r="868" spans="4:17" x14ac:dyDescent="0.3"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</row>
    <row r="869" spans="4:17" x14ac:dyDescent="0.3"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</row>
    <row r="870" spans="4:17" x14ac:dyDescent="0.3"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</row>
    <row r="871" spans="4:17" x14ac:dyDescent="0.3"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</row>
    <row r="872" spans="4:17" x14ac:dyDescent="0.3"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</row>
    <row r="873" spans="4:17" x14ac:dyDescent="0.3"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</row>
    <row r="874" spans="4:17" x14ac:dyDescent="0.3"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</row>
    <row r="875" spans="4:17" x14ac:dyDescent="0.3"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</row>
    <row r="876" spans="4:17" x14ac:dyDescent="0.3"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</row>
    <row r="877" spans="4:17" x14ac:dyDescent="0.3"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</row>
    <row r="878" spans="4:17" x14ac:dyDescent="0.3"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</row>
    <row r="879" spans="4:17" x14ac:dyDescent="0.3"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</row>
    <row r="880" spans="4:17" x14ac:dyDescent="0.3"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</row>
    <row r="881" spans="5:17" x14ac:dyDescent="0.3"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</row>
    <row r="882" spans="5:17" x14ac:dyDescent="0.3"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</row>
    <row r="883" spans="5:17" x14ac:dyDescent="0.3"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</row>
    <row r="884" spans="5:17" x14ac:dyDescent="0.3"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</row>
    <row r="885" spans="5:17" x14ac:dyDescent="0.3"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</row>
    <row r="886" spans="5:17" x14ac:dyDescent="0.3"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</row>
    <row r="887" spans="5:17" x14ac:dyDescent="0.3"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</row>
    <row r="888" spans="5:17" x14ac:dyDescent="0.3"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</row>
    <row r="889" spans="5:17" x14ac:dyDescent="0.3"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</row>
    <row r="890" spans="5:17" x14ac:dyDescent="0.3"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</row>
    <row r="891" spans="5:17" x14ac:dyDescent="0.3"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</row>
    <row r="892" spans="5:17" x14ac:dyDescent="0.3"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</row>
    <row r="893" spans="5:17" x14ac:dyDescent="0.3"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</row>
    <row r="894" spans="5:17" x14ac:dyDescent="0.3"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</row>
    <row r="895" spans="5:17" x14ac:dyDescent="0.3"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</row>
    <row r="896" spans="5:17" x14ac:dyDescent="0.3"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</row>
    <row r="897" spans="5:17" x14ac:dyDescent="0.3"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</row>
    <row r="898" spans="5:17" x14ac:dyDescent="0.3"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</row>
    <row r="899" spans="5:17" x14ac:dyDescent="0.3"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</row>
    <row r="900" spans="5:17" x14ac:dyDescent="0.3"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</row>
    <row r="901" spans="5:17" x14ac:dyDescent="0.3"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</row>
    <row r="902" spans="5:17" x14ac:dyDescent="0.3"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</row>
    <row r="903" spans="5:17" x14ac:dyDescent="0.3"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</row>
    <row r="904" spans="5:17" x14ac:dyDescent="0.3"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</row>
    <row r="905" spans="5:17" x14ac:dyDescent="0.3"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</row>
    <row r="906" spans="5:17" x14ac:dyDescent="0.3"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</row>
    <row r="907" spans="5:17" x14ac:dyDescent="0.3"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</row>
    <row r="908" spans="5:17" x14ac:dyDescent="0.3"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</row>
    <row r="909" spans="5:17" x14ac:dyDescent="0.3"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</row>
    <row r="910" spans="5:17" x14ac:dyDescent="0.3"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</row>
    <row r="911" spans="5:17" x14ac:dyDescent="0.3"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</row>
    <row r="912" spans="5:17" x14ac:dyDescent="0.3"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</row>
    <row r="913" spans="5:17" x14ac:dyDescent="0.3"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</row>
    <row r="914" spans="5:17" x14ac:dyDescent="0.3"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</row>
    <row r="915" spans="5:17" x14ac:dyDescent="0.3"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</row>
    <row r="916" spans="5:17" x14ac:dyDescent="0.3"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</row>
    <row r="917" spans="5:17" x14ac:dyDescent="0.3"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</row>
    <row r="918" spans="5:17" x14ac:dyDescent="0.3"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</row>
    <row r="919" spans="5:17" x14ac:dyDescent="0.3"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</row>
    <row r="920" spans="5:17" x14ac:dyDescent="0.3"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</row>
    <row r="921" spans="5:17" x14ac:dyDescent="0.3"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</row>
    <row r="922" spans="5:17" x14ac:dyDescent="0.3"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</row>
    <row r="923" spans="5:17" x14ac:dyDescent="0.3"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</row>
    <row r="924" spans="5:17" x14ac:dyDescent="0.3"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</row>
    <row r="925" spans="5:17" x14ac:dyDescent="0.3"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</row>
    <row r="926" spans="5:17" x14ac:dyDescent="0.3"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</row>
    <row r="927" spans="5:17" x14ac:dyDescent="0.3"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</row>
    <row r="928" spans="5:17" x14ac:dyDescent="0.3"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</row>
    <row r="929" spans="5:17" x14ac:dyDescent="0.3"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</row>
    <row r="930" spans="5:17" x14ac:dyDescent="0.3"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</row>
    <row r="931" spans="5:17" x14ac:dyDescent="0.3"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</row>
    <row r="932" spans="5:17" x14ac:dyDescent="0.3"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</row>
    <row r="933" spans="5:17" x14ac:dyDescent="0.3"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</row>
    <row r="934" spans="5:17" x14ac:dyDescent="0.3"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</row>
    <row r="935" spans="5:17" x14ac:dyDescent="0.3"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</row>
    <row r="936" spans="5:17" x14ac:dyDescent="0.3"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</row>
    <row r="937" spans="5:17" x14ac:dyDescent="0.3"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</row>
    <row r="938" spans="5:17" x14ac:dyDescent="0.3"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</row>
    <row r="939" spans="5:17" x14ac:dyDescent="0.3"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</row>
    <row r="940" spans="5:17" x14ac:dyDescent="0.3"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</row>
    <row r="941" spans="5:17" x14ac:dyDescent="0.3"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</row>
    <row r="942" spans="5:17" x14ac:dyDescent="0.3"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</row>
    <row r="943" spans="5:17" x14ac:dyDescent="0.3"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</row>
    <row r="944" spans="5:17" x14ac:dyDescent="0.3"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</row>
    <row r="945" spans="5:17" x14ac:dyDescent="0.3"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</row>
    <row r="946" spans="5:17" x14ac:dyDescent="0.3"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</row>
    <row r="947" spans="5:17" x14ac:dyDescent="0.3"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</row>
    <row r="948" spans="5:17" x14ac:dyDescent="0.3"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</row>
    <row r="949" spans="5:17" x14ac:dyDescent="0.3"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</row>
    <row r="950" spans="5:17" x14ac:dyDescent="0.3"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</row>
    <row r="951" spans="5:17" x14ac:dyDescent="0.3"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</row>
    <row r="952" spans="5:17" x14ac:dyDescent="0.3"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</row>
    <row r="953" spans="5:17" x14ac:dyDescent="0.3"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</row>
    <row r="954" spans="5:17" x14ac:dyDescent="0.3"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</row>
    <row r="955" spans="5:17" x14ac:dyDescent="0.3"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</row>
    <row r="956" spans="5:17" x14ac:dyDescent="0.3"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</row>
    <row r="957" spans="5:17" x14ac:dyDescent="0.3"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</row>
    <row r="958" spans="5:17" x14ac:dyDescent="0.3"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</row>
    <row r="959" spans="5:17" x14ac:dyDescent="0.3"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</row>
    <row r="960" spans="5:17" x14ac:dyDescent="0.3"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</row>
    <row r="961" spans="5:17" x14ac:dyDescent="0.3"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</row>
    <row r="962" spans="5:17" x14ac:dyDescent="0.3"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</row>
    <row r="963" spans="5:17" x14ac:dyDescent="0.3"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</row>
    <row r="964" spans="5:17" x14ac:dyDescent="0.3"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</row>
    <row r="965" spans="5:17" x14ac:dyDescent="0.3"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</row>
    <row r="966" spans="5:17" x14ac:dyDescent="0.3"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</row>
    <row r="967" spans="5:17" x14ac:dyDescent="0.3"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</row>
    <row r="968" spans="5:17" x14ac:dyDescent="0.3"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</row>
    <row r="969" spans="5:17" x14ac:dyDescent="0.3"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</row>
    <row r="970" spans="5:17" x14ac:dyDescent="0.3"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</row>
    <row r="971" spans="5:17" x14ac:dyDescent="0.3"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</row>
    <row r="972" spans="5:17" x14ac:dyDescent="0.3"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</row>
    <row r="973" spans="5:17" x14ac:dyDescent="0.3"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</row>
    <row r="974" spans="5:17" x14ac:dyDescent="0.3"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</row>
    <row r="975" spans="5:17" x14ac:dyDescent="0.3"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</row>
    <row r="976" spans="5:17" x14ac:dyDescent="0.3"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</row>
    <row r="977" spans="5:17" x14ac:dyDescent="0.3"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</row>
    <row r="978" spans="5:17" x14ac:dyDescent="0.3"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</row>
    <row r="979" spans="5:17" x14ac:dyDescent="0.3"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</row>
    <row r="980" spans="5:17" x14ac:dyDescent="0.3"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</row>
    <row r="981" spans="5:17" x14ac:dyDescent="0.3"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</row>
    <row r="982" spans="5:17" x14ac:dyDescent="0.3"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</row>
    <row r="983" spans="5:17" x14ac:dyDescent="0.3"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</row>
    <row r="984" spans="5:17" x14ac:dyDescent="0.3"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</row>
    <row r="985" spans="5:17" x14ac:dyDescent="0.3"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</row>
    <row r="986" spans="5:17" x14ac:dyDescent="0.3"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</row>
    <row r="987" spans="5:17" x14ac:dyDescent="0.3"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</row>
    <row r="988" spans="5:17" x14ac:dyDescent="0.3"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</row>
    <row r="989" spans="5:17" x14ac:dyDescent="0.3"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</row>
    <row r="990" spans="5:17" x14ac:dyDescent="0.3"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</row>
    <row r="991" spans="5:17" x14ac:dyDescent="0.3"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</row>
    <row r="992" spans="5:17" x14ac:dyDescent="0.3"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</row>
    <row r="993" spans="5:17" x14ac:dyDescent="0.3"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</row>
    <row r="994" spans="5:17" x14ac:dyDescent="0.3"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</row>
  </sheetData>
  <sheetProtection formatCells="0" formatColumns="0" formatRows="0" selectLockedCells="1"/>
  <dataValidations count="4">
    <dataValidation type="list" allowBlank="1" showInputMessage="1" showErrorMessage="1" sqref="F14" xr:uid="{00000000-0002-0000-0000-000000000000}">
      <formula1>$A$4:$A$8</formula1>
    </dataValidation>
    <dataValidation type="whole" allowBlank="1" showInputMessage="1" showErrorMessage="1" errorTitle="Dauer passt nicht" error="Wert muss zwischen 1 und 30 liegen" sqref="F12:F13" xr:uid="{00000000-0002-0000-0000-000001000000}">
      <formula1>1</formula1>
      <formula2>30</formula2>
    </dataValidation>
    <dataValidation type="whole" allowBlank="1" showInputMessage="1" showErrorMessage="1" errorTitle="Falscher Wert" error="Der Wert muss mind.  1 sein (die erste Periode ist immer tilgungsfrei). Der Höchstwert ist die Anzahl der Abrechnungsperioden." sqref="F15" xr:uid="{00000000-0002-0000-0000-000002000000}">
      <formula1>1</formula1>
      <formula2>B10</formula2>
    </dataValidation>
    <dataValidation type="list" allowBlank="1" showInputMessage="1" showErrorMessage="1" sqref="F10" xr:uid="{00000000-0002-0000-0000-000003000000}">
      <formula1>$A$15:$A$16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Töller</dc:creator>
  <cp:lastModifiedBy>Thomas Töller</cp:lastModifiedBy>
  <dcterms:created xsi:type="dcterms:W3CDTF">2016-12-07T18:33:45Z</dcterms:created>
  <dcterms:modified xsi:type="dcterms:W3CDTF">2023-06-28T14:48:29Z</dcterms:modified>
</cp:coreProperties>
</file>